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7" i="1" l="1"/>
  <c r="F23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7" i="1"/>
  <c r="L23" i="1"/>
  <c r="M23" i="1" s="1"/>
  <c r="G17" i="1"/>
  <c r="H8" i="1"/>
  <c r="H9" i="1"/>
  <c r="H10" i="1"/>
  <c r="H11" i="1"/>
  <c r="H12" i="1"/>
  <c r="H13" i="1"/>
  <c r="H14" i="1"/>
  <c r="H15" i="1"/>
  <c r="H16" i="1"/>
  <c r="G7" i="1" l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D23" i="1"/>
  <c r="E23" i="1"/>
  <c r="C23" i="1"/>
  <c r="H18" i="1"/>
  <c r="H19" i="1"/>
  <c r="H20" i="1"/>
  <c r="H21" i="1"/>
  <c r="H22" i="1"/>
  <c r="H17" i="1"/>
  <c r="I17" i="1" s="1"/>
  <c r="G18" i="1"/>
  <c r="G19" i="1"/>
  <c r="G20" i="1"/>
  <c r="G21" i="1"/>
  <c r="G22" i="1"/>
  <c r="I21" i="1" l="1"/>
  <c r="I22" i="1"/>
  <c r="I20" i="1"/>
  <c r="I19" i="1"/>
  <c r="I18" i="1"/>
  <c r="I23" i="1" l="1"/>
  <c r="J19" i="1" l="1"/>
  <c r="K19" i="1" s="1"/>
  <c r="J16" i="1"/>
  <c r="K16" i="1" s="1"/>
  <c r="J9" i="1"/>
  <c r="K9" i="1" s="1"/>
  <c r="J7" i="1"/>
  <c r="K7" i="1" s="1"/>
  <c r="J13" i="1"/>
  <c r="K13" i="1" s="1"/>
  <c r="J11" i="1"/>
  <c r="K11" i="1" s="1"/>
  <c r="J8" i="1"/>
  <c r="K8" i="1" s="1"/>
  <c r="J10" i="1"/>
  <c r="K10" i="1" s="1"/>
  <c r="J15" i="1"/>
  <c r="K15" i="1" s="1"/>
  <c r="J12" i="1"/>
  <c r="K12" i="1" s="1"/>
  <c r="J14" i="1"/>
  <c r="K14" i="1" s="1"/>
  <c r="J22" i="1"/>
  <c r="K22" i="1" s="1"/>
  <c r="J21" i="1"/>
  <c r="K21" i="1" s="1"/>
  <c r="J20" i="1"/>
  <c r="K20" i="1" s="1"/>
  <c r="J18" i="1"/>
  <c r="K18" i="1" s="1"/>
  <c r="J17" i="1"/>
  <c r="K17" i="1" s="1"/>
  <c r="J23" i="1" l="1"/>
</calcChain>
</file>

<file path=xl/sharedStrings.xml><?xml version="1.0" encoding="utf-8"?>
<sst xmlns="http://schemas.openxmlformats.org/spreadsheetml/2006/main" count="32" uniqueCount="32">
  <si>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</si>
  <si>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</si>
  <si>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</si>
  <si>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</si>
  <si>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</si>
  <si>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</si>
  <si>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</si>
  <si>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</si>
  <si>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</si>
  <si>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</si>
  <si>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</si>
  <si>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</si>
  <si>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</si>
  <si>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</si>
  <si>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</si>
  <si>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</si>
  <si>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</si>
  <si>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</si>
  <si>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</si>
  <si>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</si>
  <si>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</si>
  <si>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</si>
  <si>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</si>
  <si>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</si>
  <si>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</si>
  <si>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</si>
  <si>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</si>
  <si>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</si>
  <si>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2024 г</t>
  </si>
  <si>
    <t>Налоговые и неналоговые доходы за отчетный период 2022 г</t>
  </si>
  <si>
    <t>Дотации на выравнивание бюджетной обеспеченности, расчет</t>
  </si>
  <si>
    <t>Дотации на выравнивание бюджетной обеспеченности,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</si>
</sst>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vertical="top" wrapText="1"/>
    </xf>
    <xf numFmtId="0" fontId="2" fillId="0" borderId="5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3" fontId="2" fillId="3" borderId="1" xfId="0" applyNumberFormat="1" applyFont="1" applyFill="1" applyBorder="1" applyAlignment="1">
      <alignment horizontal="center" wrapText="1"/>
    </xf>
    <xf numFmtId="3" fontId="2" fillId="4" borderId="9" xfId="0" applyNumberFormat="1" applyFont="1" applyFill="1" applyBorder="1" applyAlignment="1">
      <alignment horizontal="center" wrapText="1"/>
    </xf>
    <xf numFmtId="3" fontId="2" fillId="4" borderId="8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165" fontId="0" fillId="7" borderId="1" xfId="0" applyNumberFormat="1" applyFill="1" applyBorder="1" applyAlignment="1">
      <alignment horizontal="center"/>
    </xf>
    <xf numFmtId="164" fontId="6" fillId="8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13" xfId="0" applyFont="1" applyFill="1" applyBorder="1" applyAlignment="1">
      <alignment horizontal="center" vertical="center" wrapText="1"/>
    </xf>
    <xf numFmtId="165" fontId="1" fillId="0" borderId="12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9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1" fillId="6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6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8"/>
  <sheetViews>
    <sheetView tabSelected="1" topLeftCell="A7" workbookViewId="0">
      <selection activeCell="L4" sqref="L4:L23"/>
    </sheetView>
  </sheetViews>
  <sheetFormatPr defaultRowHeight="15" x14ac:dyDescent="0.25"/>
  <cols>
    <col min="1" max="1" width="5.85546875" style="1" customWidth="1"/>
    <col min="2" max="2" width="24.28515625" style="1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7.7109375" style="1" customWidth="1"/>
    <col min="9" max="9" width="21.28515625" style="1" customWidth="1"/>
    <col min="10" max="10" width="14.140625" style="1" customWidth="1"/>
    <col min="11" max="11" width="18.140625" style="1" customWidth="1"/>
    <col min="12" max="12" width="19.7109375" style="1" customWidth="1"/>
    <col min="13" max="13" width="11.42578125" style="1" customWidth="1"/>
    <col min="14" max="16384" width="9.140625" style="1"/>
  </cols>
  <sheetData>
    <row r="2" spans="1:13" ht="18.75" customHeight="1" x14ac:dyDescent="0.3">
      <c r="A2" s="37" t="s">
        <v>28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3" ht="15.75" thickBot="1" x14ac:dyDescent="0.3"/>
    <row r="4" spans="1:13" s="2" customFormat="1" ht="88.5" customHeight="1" x14ac:dyDescent="0.25">
      <c r="A4" s="39" t="s">
        <v>5</v>
      </c>
      <c r="B4" s="41" t="s">
        <v>0</v>
      </c>
      <c r="C4" s="36" t="s">
        <v>1</v>
      </c>
      <c r="D4" s="36"/>
      <c r="E4" s="36"/>
      <c r="F4" s="43" t="s">
        <v>29</v>
      </c>
      <c r="G4" s="45" t="s">
        <v>8</v>
      </c>
      <c r="H4" s="45" t="s">
        <v>6</v>
      </c>
      <c r="I4" s="45" t="s">
        <v>9</v>
      </c>
      <c r="J4" s="45" t="s">
        <v>7</v>
      </c>
      <c r="K4" s="41" t="s">
        <v>30</v>
      </c>
      <c r="L4" s="34" t="s">
        <v>31</v>
      </c>
    </row>
    <row r="5" spans="1:13" x14ac:dyDescent="0.25">
      <c r="A5" s="40"/>
      <c r="B5" s="42"/>
      <c r="C5" s="9" t="s">
        <v>2</v>
      </c>
      <c r="D5" s="9" t="s">
        <v>3</v>
      </c>
      <c r="E5" s="9" t="s">
        <v>4</v>
      </c>
      <c r="F5" s="44"/>
      <c r="G5" s="46"/>
      <c r="H5" s="46"/>
      <c r="I5" s="46"/>
      <c r="J5" s="46"/>
      <c r="K5" s="47"/>
      <c r="L5" s="35"/>
    </row>
    <row r="6" spans="1:13" ht="15.75" thickBot="1" x14ac:dyDescent="0.3">
      <c r="A6" s="15">
        <v>1</v>
      </c>
      <c r="B6" s="8">
        <v>2</v>
      </c>
      <c r="C6" s="10">
        <v>3</v>
      </c>
      <c r="D6" s="11">
        <v>4</v>
      </c>
      <c r="E6" s="11">
        <v>5</v>
      </c>
      <c r="F6" s="11">
        <v>6</v>
      </c>
      <c r="G6" s="12">
        <v>7</v>
      </c>
      <c r="H6" s="12">
        <v>8</v>
      </c>
      <c r="I6" s="12">
        <v>9</v>
      </c>
      <c r="J6" s="12">
        <v>10</v>
      </c>
      <c r="K6" s="28">
        <v>11</v>
      </c>
      <c r="L6" s="31">
        <v>12</v>
      </c>
    </row>
    <row r="7" spans="1:13" ht="31.5" x14ac:dyDescent="0.25">
      <c r="A7" s="15">
        <v>1</v>
      </c>
      <c r="B7" s="13" t="s">
        <v>12</v>
      </c>
      <c r="C7" s="25">
        <v>320</v>
      </c>
      <c r="D7" s="9"/>
      <c r="E7" s="25">
        <v>320</v>
      </c>
      <c r="F7" s="24">
        <v>651.29999999999995</v>
      </c>
      <c r="G7" s="22">
        <f t="shared" ref="G7:G16" si="0">F7/C7</f>
        <v>2.0353124999999999</v>
      </c>
      <c r="H7" s="23">
        <f>(1+$D$24/$C$24)/(1+D7/C7)</f>
        <v>1.28</v>
      </c>
      <c r="I7" s="22">
        <f t="shared" ref="I7:I17" si="1">H7*C7/G7</f>
        <v>201.24673729464152</v>
      </c>
      <c r="J7" s="22">
        <f t="shared" ref="J7:J16" si="2">I7/$I$23</f>
        <v>1.9483676770093245E-2</v>
      </c>
      <c r="K7" s="29">
        <f t="shared" ref="K7:K16" si="3">J7*$K$23</f>
        <v>360.82990031141884</v>
      </c>
      <c r="L7" s="32">
        <v>360800</v>
      </c>
      <c r="M7" s="27">
        <f>L7/1000</f>
        <v>360.8</v>
      </c>
    </row>
    <row r="8" spans="1:13" ht="31.5" x14ac:dyDescent="0.25">
      <c r="A8" s="15">
        <v>2</v>
      </c>
      <c r="B8" s="13" t="s">
        <v>13</v>
      </c>
      <c r="C8" s="25">
        <v>170</v>
      </c>
      <c r="D8" s="9"/>
      <c r="E8" s="25">
        <v>170</v>
      </c>
      <c r="F8" s="24">
        <v>170.4</v>
      </c>
      <c r="G8" s="22">
        <f t="shared" si="0"/>
        <v>1.0023529411764707</v>
      </c>
      <c r="H8" s="23">
        <f t="shared" ref="H8:H16" si="4">(1+$D$24/$C$24)/(1+D8/C8)</f>
        <v>1.28</v>
      </c>
      <c r="I8" s="22">
        <f t="shared" si="1"/>
        <v>217.08920187793424</v>
      </c>
      <c r="J8" s="22">
        <f t="shared" si="2"/>
        <v>2.1017462924005435E-2</v>
      </c>
      <c r="K8" s="29">
        <f t="shared" si="3"/>
        <v>389.23500636741102</v>
      </c>
      <c r="L8" s="32">
        <v>389200</v>
      </c>
      <c r="M8" s="27">
        <f t="shared" ref="M8:M22" si="5">L8/1000</f>
        <v>389.2</v>
      </c>
    </row>
    <row r="9" spans="1:13" ht="31.5" x14ac:dyDescent="0.25">
      <c r="A9" s="15">
        <v>3</v>
      </c>
      <c r="B9" s="13" t="s">
        <v>14</v>
      </c>
      <c r="C9" s="25">
        <v>381</v>
      </c>
      <c r="D9" s="9"/>
      <c r="E9" s="25">
        <v>381</v>
      </c>
      <c r="F9" s="24">
        <v>456.6</v>
      </c>
      <c r="G9" s="22">
        <f t="shared" si="0"/>
        <v>1.1984251968503938</v>
      </c>
      <c r="H9" s="23">
        <f t="shared" si="4"/>
        <v>1.28</v>
      </c>
      <c r="I9" s="22">
        <f t="shared" si="1"/>
        <v>406.93403416557157</v>
      </c>
      <c r="J9" s="22">
        <f t="shared" si="2"/>
        <v>3.9397265739637845E-2</v>
      </c>
      <c r="K9" s="29">
        <f t="shared" si="3"/>
        <v>729.621602591797</v>
      </c>
      <c r="L9" s="32">
        <v>729600</v>
      </c>
      <c r="M9" s="27">
        <f t="shared" si="5"/>
        <v>729.6</v>
      </c>
    </row>
    <row r="10" spans="1:13" ht="31.5" x14ac:dyDescent="0.25">
      <c r="A10" s="15">
        <v>4</v>
      </c>
      <c r="B10" s="13" t="s">
        <v>15</v>
      </c>
      <c r="C10" s="25">
        <v>377</v>
      </c>
      <c r="D10" s="9"/>
      <c r="E10" s="25">
        <v>377</v>
      </c>
      <c r="F10" s="24">
        <v>708.6</v>
      </c>
      <c r="G10" s="22">
        <f t="shared" si="0"/>
        <v>1.8795755968169763</v>
      </c>
      <c r="H10" s="23">
        <f t="shared" si="4"/>
        <v>1.28</v>
      </c>
      <c r="I10" s="22">
        <f t="shared" si="1"/>
        <v>256.73880891899518</v>
      </c>
      <c r="J10" s="22">
        <f t="shared" si="2"/>
        <v>2.4856134487252757E-2</v>
      </c>
      <c r="K10" s="29">
        <f t="shared" si="3"/>
        <v>460.32566825012611</v>
      </c>
      <c r="L10" s="32">
        <v>460300</v>
      </c>
      <c r="M10" s="27">
        <f t="shared" si="5"/>
        <v>460.3</v>
      </c>
    </row>
    <row r="11" spans="1:13" ht="31.5" x14ac:dyDescent="0.25">
      <c r="A11" s="15">
        <v>5</v>
      </c>
      <c r="B11" s="13" t="s">
        <v>16</v>
      </c>
      <c r="C11" s="25">
        <v>472</v>
      </c>
      <c r="D11" s="9"/>
      <c r="E11" s="25">
        <v>472</v>
      </c>
      <c r="F11" s="24">
        <v>710.4</v>
      </c>
      <c r="G11" s="22">
        <f t="shared" si="0"/>
        <v>1.5050847457627119</v>
      </c>
      <c r="H11" s="23">
        <f t="shared" si="4"/>
        <v>1.28</v>
      </c>
      <c r="I11" s="22">
        <f t="shared" si="1"/>
        <v>401.41261261261258</v>
      </c>
      <c r="J11" s="22">
        <f t="shared" si="2"/>
        <v>3.8862710028099635E-2</v>
      </c>
      <c r="K11" s="29">
        <f t="shared" si="3"/>
        <v>719.72184463639394</v>
      </c>
      <c r="L11" s="32">
        <v>719700</v>
      </c>
      <c r="M11" s="27">
        <f t="shared" si="5"/>
        <v>719.7</v>
      </c>
    </row>
    <row r="12" spans="1:13" ht="31.5" x14ac:dyDescent="0.25">
      <c r="A12" s="15">
        <v>6</v>
      </c>
      <c r="B12" s="13" t="s">
        <v>17</v>
      </c>
      <c r="C12" s="25">
        <v>476</v>
      </c>
      <c r="D12" s="9"/>
      <c r="E12" s="25">
        <v>476</v>
      </c>
      <c r="F12" s="24">
        <v>634.4</v>
      </c>
      <c r="G12" s="22">
        <f t="shared" si="0"/>
        <v>1.3327731092436974</v>
      </c>
      <c r="H12" s="23">
        <f t="shared" si="4"/>
        <v>1.28</v>
      </c>
      <c r="I12" s="22">
        <f t="shared" si="1"/>
        <v>457.15208070617905</v>
      </c>
      <c r="J12" s="22">
        <f t="shared" si="2"/>
        <v>4.4259119402339425E-2</v>
      </c>
      <c r="K12" s="29">
        <f t="shared" si="3"/>
        <v>819.66118768356512</v>
      </c>
      <c r="L12" s="32">
        <v>819700</v>
      </c>
      <c r="M12" s="27">
        <f t="shared" si="5"/>
        <v>819.7</v>
      </c>
    </row>
    <row r="13" spans="1:13" ht="15.75" x14ac:dyDescent="0.25">
      <c r="A13" s="15">
        <v>7</v>
      </c>
      <c r="B13" s="13" t="s">
        <v>18</v>
      </c>
      <c r="C13" s="25">
        <v>5090</v>
      </c>
      <c r="D13" s="9"/>
      <c r="E13" s="25">
        <v>5090</v>
      </c>
      <c r="F13" s="24">
        <v>6164</v>
      </c>
      <c r="G13" s="22">
        <f t="shared" si="0"/>
        <v>1.2110019646365422</v>
      </c>
      <c r="H13" s="23">
        <f t="shared" si="4"/>
        <v>1.28</v>
      </c>
      <c r="I13" s="22">
        <f t="shared" si="1"/>
        <v>5380.0077871512003</v>
      </c>
      <c r="J13" s="22">
        <f t="shared" si="2"/>
        <v>0.5208647561424572</v>
      </c>
      <c r="K13" s="29">
        <f t="shared" si="3"/>
        <v>9646.2069378558499</v>
      </c>
      <c r="L13" s="32">
        <v>9646200</v>
      </c>
      <c r="M13" s="27">
        <f t="shared" si="5"/>
        <v>9646.2000000000007</v>
      </c>
    </row>
    <row r="14" spans="1:13" ht="15.75" x14ac:dyDescent="0.25">
      <c r="A14" s="15">
        <v>8</v>
      </c>
      <c r="B14" s="13" t="s">
        <v>19</v>
      </c>
      <c r="C14" s="25">
        <v>275</v>
      </c>
      <c r="D14" s="9"/>
      <c r="E14" s="25">
        <v>275</v>
      </c>
      <c r="F14" s="24">
        <v>721.3</v>
      </c>
      <c r="G14" s="22">
        <f t="shared" si="0"/>
        <v>2.6229090909090909</v>
      </c>
      <c r="H14" s="23">
        <f t="shared" si="4"/>
        <v>1.28</v>
      </c>
      <c r="I14" s="22">
        <f t="shared" si="1"/>
        <v>134.20213503396644</v>
      </c>
      <c r="J14" s="22">
        <f t="shared" si="2"/>
        <v>1.2992762297706231E-2</v>
      </c>
      <c r="K14" s="29">
        <f t="shared" si="3"/>
        <v>240.62076064860028</v>
      </c>
      <c r="L14" s="32">
        <v>240600</v>
      </c>
      <c r="M14" s="27">
        <f t="shared" si="5"/>
        <v>240.6</v>
      </c>
    </row>
    <row r="15" spans="1:13" ht="15.75" x14ac:dyDescent="0.25">
      <c r="A15" s="15">
        <v>9</v>
      </c>
      <c r="B15" s="13" t="s">
        <v>20</v>
      </c>
      <c r="C15" s="25">
        <v>379</v>
      </c>
      <c r="D15" s="9"/>
      <c r="E15" s="25">
        <v>379</v>
      </c>
      <c r="F15" s="24">
        <v>483.8</v>
      </c>
      <c r="G15" s="22">
        <f t="shared" si="0"/>
        <v>1.2765171503957784</v>
      </c>
      <c r="H15" s="23">
        <f t="shared" si="4"/>
        <v>1.28</v>
      </c>
      <c r="I15" s="22">
        <f t="shared" si="1"/>
        <v>380.03406366267052</v>
      </c>
      <c r="J15" s="22">
        <f t="shared" si="2"/>
        <v>3.6792948584243534E-2</v>
      </c>
      <c r="K15" s="29">
        <f t="shared" si="3"/>
        <v>681.39069060075656</v>
      </c>
      <c r="L15" s="32">
        <v>681400</v>
      </c>
      <c r="M15" s="27">
        <f t="shared" si="5"/>
        <v>681.4</v>
      </c>
    </row>
    <row r="16" spans="1:13" ht="31.5" x14ac:dyDescent="0.25">
      <c r="A16" s="15">
        <v>10</v>
      </c>
      <c r="B16" s="13" t="s">
        <v>21</v>
      </c>
      <c r="C16" s="25">
        <v>316</v>
      </c>
      <c r="D16" s="9"/>
      <c r="E16" s="25">
        <v>316</v>
      </c>
      <c r="F16" s="24">
        <v>429.9</v>
      </c>
      <c r="G16" s="22">
        <f t="shared" si="0"/>
        <v>1.3604430379746835</v>
      </c>
      <c r="H16" s="23">
        <f t="shared" si="4"/>
        <v>1.28</v>
      </c>
      <c r="I16" s="22">
        <f t="shared" si="1"/>
        <v>297.31491044428941</v>
      </c>
      <c r="J16" s="22">
        <f t="shared" si="2"/>
        <v>2.878450449382762E-2</v>
      </c>
      <c r="K16" s="29">
        <f t="shared" si="3"/>
        <v>533.07750942388998</v>
      </c>
      <c r="L16" s="32">
        <v>533100</v>
      </c>
      <c r="M16" s="27">
        <f t="shared" si="5"/>
        <v>533.1</v>
      </c>
    </row>
    <row r="17" spans="1:13" ht="15.75" x14ac:dyDescent="0.25">
      <c r="A17" s="15">
        <v>11</v>
      </c>
      <c r="B17" s="13" t="s">
        <v>22</v>
      </c>
      <c r="C17" s="25">
        <v>444</v>
      </c>
      <c r="D17" s="4"/>
      <c r="E17" s="25">
        <v>444</v>
      </c>
      <c r="F17" s="24">
        <v>3190.6</v>
      </c>
      <c r="G17" s="22">
        <f>F17/C17</f>
        <v>7.186036036036036</v>
      </c>
      <c r="H17" s="23">
        <f t="shared" ref="H17:H22" si="6">(1+$D$24/$C$24)/(1+D17/C17)</f>
        <v>1.28</v>
      </c>
      <c r="I17" s="22">
        <f t="shared" si="1"/>
        <v>79.086717231868619</v>
      </c>
      <c r="J17" s="22">
        <f t="shared" ref="J17:J22" si="7">I17/$I$23</f>
        <v>7.656770271497566E-3</v>
      </c>
      <c r="K17" s="29">
        <f t="shared" ref="K17:K22" si="8">J17*$K$23</f>
        <v>141.80032272002632</v>
      </c>
      <c r="L17" s="32">
        <v>141800</v>
      </c>
      <c r="M17" s="27">
        <f t="shared" si="5"/>
        <v>141.80000000000001</v>
      </c>
    </row>
    <row r="18" spans="1:13" ht="31.5" x14ac:dyDescent="0.25">
      <c r="A18" s="15">
        <v>12</v>
      </c>
      <c r="B18" s="13" t="s">
        <v>23</v>
      </c>
      <c r="C18" s="25">
        <v>404</v>
      </c>
      <c r="D18" s="4"/>
      <c r="E18" s="25">
        <v>404</v>
      </c>
      <c r="F18" s="24">
        <v>375.8</v>
      </c>
      <c r="G18" s="22">
        <f t="shared" ref="G18:G22" si="9">F18/C18</f>
        <v>0.93019801980198025</v>
      </c>
      <c r="H18" s="23">
        <f t="shared" si="6"/>
        <v>1.28</v>
      </c>
      <c r="I18" s="22">
        <f t="shared" ref="I18:I22" si="10">H18*C18/G18</f>
        <v>555.92464076636509</v>
      </c>
      <c r="J18" s="22">
        <f t="shared" si="7"/>
        <v>5.3821771994066819E-2</v>
      </c>
      <c r="K18" s="29">
        <f t="shared" si="8"/>
        <v>996.75768862131974</v>
      </c>
      <c r="L18" s="32">
        <v>996800</v>
      </c>
      <c r="M18" s="27">
        <f t="shared" si="5"/>
        <v>996.8</v>
      </c>
    </row>
    <row r="19" spans="1:13" ht="31.5" x14ac:dyDescent="0.25">
      <c r="A19" s="15">
        <v>13</v>
      </c>
      <c r="B19" s="13" t="s">
        <v>24</v>
      </c>
      <c r="C19" s="25">
        <v>156</v>
      </c>
      <c r="D19" s="4"/>
      <c r="E19" s="25">
        <v>156</v>
      </c>
      <c r="F19" s="24">
        <v>192.8</v>
      </c>
      <c r="G19" s="22">
        <f t="shared" si="9"/>
        <v>1.2358974358974359</v>
      </c>
      <c r="H19" s="23">
        <f t="shared" si="6"/>
        <v>1.28</v>
      </c>
      <c r="I19" s="22">
        <f t="shared" si="10"/>
        <v>161.56680497925311</v>
      </c>
      <c r="J19" s="22">
        <f t="shared" si="7"/>
        <v>1.5642069269345006E-2</v>
      </c>
      <c r="K19" s="29">
        <f t="shared" si="8"/>
        <v>289.68486604056176</v>
      </c>
      <c r="L19" s="32">
        <v>289700</v>
      </c>
      <c r="M19" s="27">
        <f t="shared" si="5"/>
        <v>289.7</v>
      </c>
    </row>
    <row r="20" spans="1:13" ht="15.75" x14ac:dyDescent="0.25">
      <c r="A20" s="15">
        <v>14</v>
      </c>
      <c r="B20" s="13" t="s">
        <v>25</v>
      </c>
      <c r="C20" s="25">
        <v>535</v>
      </c>
      <c r="D20" s="4"/>
      <c r="E20" s="25">
        <v>535</v>
      </c>
      <c r="F20" s="24">
        <v>562.9</v>
      </c>
      <c r="G20" s="22">
        <f t="shared" si="9"/>
        <v>1.0521495327102803</v>
      </c>
      <c r="H20" s="23">
        <f t="shared" si="6"/>
        <v>1.28</v>
      </c>
      <c r="I20" s="22">
        <f t="shared" si="10"/>
        <v>650.85805649316046</v>
      </c>
      <c r="J20" s="22">
        <f t="shared" si="7"/>
        <v>6.3012738325082307E-2</v>
      </c>
      <c r="K20" s="29">
        <f t="shared" si="8"/>
        <v>1166.9707086851943</v>
      </c>
      <c r="L20" s="32">
        <v>1167000</v>
      </c>
      <c r="M20" s="27">
        <f t="shared" si="5"/>
        <v>1167</v>
      </c>
    </row>
    <row r="21" spans="1:13" ht="31.5" x14ac:dyDescent="0.25">
      <c r="A21" s="15">
        <v>15</v>
      </c>
      <c r="B21" s="13" t="s">
        <v>26</v>
      </c>
      <c r="C21" s="25">
        <v>330</v>
      </c>
      <c r="D21" s="4"/>
      <c r="E21" s="25">
        <v>330</v>
      </c>
      <c r="F21" s="24">
        <v>683.9</v>
      </c>
      <c r="G21" s="22">
        <f t="shared" si="9"/>
        <v>2.0724242424242423</v>
      </c>
      <c r="H21" s="23">
        <f t="shared" si="6"/>
        <v>1.28</v>
      </c>
      <c r="I21" s="22">
        <f t="shared" si="10"/>
        <v>203.81927182336602</v>
      </c>
      <c r="J21" s="22">
        <f t="shared" si="7"/>
        <v>1.9732736366841832E-2</v>
      </c>
      <c r="K21" s="29">
        <f t="shared" si="8"/>
        <v>365.44238441936398</v>
      </c>
      <c r="L21" s="32">
        <v>365400</v>
      </c>
      <c r="M21" s="27">
        <f t="shared" si="5"/>
        <v>365.4</v>
      </c>
    </row>
    <row r="22" spans="1:13" ht="32.25" thickBot="1" x14ac:dyDescent="0.3">
      <c r="A22" s="15">
        <v>16</v>
      </c>
      <c r="B22" s="13" t="s">
        <v>27</v>
      </c>
      <c r="C22" s="25">
        <v>373</v>
      </c>
      <c r="D22" s="4"/>
      <c r="E22" s="25">
        <v>373</v>
      </c>
      <c r="F22" s="24">
        <v>326.39999999999998</v>
      </c>
      <c r="G22" s="22">
        <f t="shared" si="9"/>
        <v>0.87506702412868631</v>
      </c>
      <c r="H22" s="23">
        <f t="shared" si="6"/>
        <v>1.28</v>
      </c>
      <c r="I22" s="22">
        <f t="shared" si="10"/>
        <v>545.60392156862747</v>
      </c>
      <c r="J22" s="22">
        <f t="shared" si="7"/>
        <v>5.2822572903503624E-2</v>
      </c>
      <c r="K22" s="29">
        <f t="shared" si="8"/>
        <v>978.25292114372564</v>
      </c>
      <c r="L22" s="32">
        <v>978300</v>
      </c>
      <c r="M22" s="27">
        <f t="shared" si="5"/>
        <v>978.3</v>
      </c>
    </row>
    <row r="23" spans="1:13" ht="15.75" thickBot="1" x14ac:dyDescent="0.3">
      <c r="A23" s="16">
        <v>17</v>
      </c>
      <c r="B23" s="14" t="s">
        <v>10</v>
      </c>
      <c r="C23" s="17">
        <f>SUM(C7:C22)</f>
        <v>10498</v>
      </c>
      <c r="D23" s="17">
        <f t="shared" ref="D23:E23" si="11">SUM(D7:D22)</f>
        <v>0</v>
      </c>
      <c r="E23" s="17">
        <f t="shared" si="11"/>
        <v>10498</v>
      </c>
      <c r="F23" s="21">
        <f>SUM(F7:F22)</f>
        <v>16463.099999999999</v>
      </c>
      <c r="G23" s="20"/>
      <c r="H23" s="20"/>
      <c r="I23" s="20">
        <f t="shared" ref="I23" si="12">SUM(I7:I22)</f>
        <v>10328.991784730701</v>
      </c>
      <c r="J23" s="20">
        <f t="shared" ref="J23" si="13">SUM(J7:J22)</f>
        <v>1</v>
      </c>
      <c r="K23" s="30">
        <v>18519.599999999999</v>
      </c>
      <c r="L23" s="33">
        <f>SUM(L7:L22)</f>
        <v>18519600</v>
      </c>
      <c r="M23" s="27">
        <f>L23/1000</f>
        <v>18519.599999999999</v>
      </c>
    </row>
    <row r="24" spans="1:13" ht="30" thickBot="1" x14ac:dyDescent="0.3">
      <c r="A24" s="16">
        <v>18</v>
      </c>
      <c r="B24" s="5" t="s">
        <v>11</v>
      </c>
      <c r="C24" s="18">
        <v>756075</v>
      </c>
      <c r="D24" s="19">
        <v>211701</v>
      </c>
      <c r="E24" s="6"/>
      <c r="F24" s="6"/>
      <c r="G24" s="7"/>
      <c r="H24" s="7"/>
      <c r="I24" s="7"/>
      <c r="J24" s="7"/>
      <c r="K24" s="3"/>
    </row>
    <row r="25" spans="1:13" ht="15.75" thickBot="1" x14ac:dyDescent="0.3">
      <c r="A25" s="7"/>
      <c r="B25" s="26">
        <v>2023</v>
      </c>
      <c r="C25" s="18">
        <v>810176</v>
      </c>
      <c r="D25" s="19">
        <v>218748</v>
      </c>
      <c r="E25" s="6"/>
      <c r="F25" s="6"/>
      <c r="G25" s="7"/>
      <c r="H25" s="7"/>
      <c r="I25" s="7"/>
      <c r="J25" s="7"/>
      <c r="K25" s="3"/>
    </row>
    <row r="26" spans="1:13" ht="15.75" thickBot="1" x14ac:dyDescent="0.3">
      <c r="A26" s="7"/>
      <c r="B26" s="7">
        <v>2022</v>
      </c>
      <c r="C26" s="18">
        <v>820117</v>
      </c>
      <c r="D26" s="19">
        <v>221432</v>
      </c>
      <c r="E26" s="6"/>
      <c r="F26" s="6"/>
      <c r="G26" s="7"/>
      <c r="H26" s="7"/>
      <c r="I26" s="7"/>
      <c r="J26" s="7"/>
      <c r="K26" s="3"/>
    </row>
    <row r="27" spans="1:13" ht="15.75" thickBot="1" x14ac:dyDescent="0.3">
      <c r="B27" s="1">
        <v>2021</v>
      </c>
      <c r="C27" s="18">
        <v>825815</v>
      </c>
      <c r="D27" s="19">
        <v>223534</v>
      </c>
    </row>
    <row r="28" spans="1:13" ht="15.75" thickBot="1" x14ac:dyDescent="0.3">
      <c r="B28" s="1">
        <v>2020</v>
      </c>
      <c r="C28" s="18">
        <v>859446</v>
      </c>
      <c r="D28" s="19">
        <v>228309</v>
      </c>
    </row>
  </sheetData>
  <mergeCells count="11">
    <mergeCell ref="L4:L5"/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2023-11-14T04:41:19Z</dcterms:modified>
</cp:coreProperties>
</file>