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H7" i="1"/>
  <c r="H8"/>
  <c r="H9"/>
  <c r="H10"/>
  <c r="H11"/>
  <c r="H12"/>
  <c r="H13"/>
  <c r="H14"/>
  <c r="H15"/>
  <c r="H16"/>
  <c r="G7" l="1"/>
  <c r="I7" s="1"/>
  <c r="G8"/>
  <c r="I8" s="1"/>
  <c r="G9"/>
  <c r="I9" s="1"/>
  <c r="G10"/>
  <c r="I10" s="1"/>
  <c r="G11"/>
  <c r="I11" s="1"/>
  <c r="G12"/>
  <c r="I12" s="1"/>
  <c r="G13"/>
  <c r="I13" s="1"/>
  <c r="G14"/>
  <c r="I14" s="1"/>
  <c r="G15"/>
  <c r="I15" s="1"/>
  <c r="G16"/>
  <c r="I16" s="1"/>
  <c r="F23"/>
  <c r="D23"/>
  <c r="E23"/>
  <c r="C23"/>
  <c r="H18"/>
  <c r="H19"/>
  <c r="H20"/>
  <c r="H21"/>
  <c r="H22"/>
  <c r="H17"/>
  <c r="G18"/>
  <c r="G19"/>
  <c r="G20"/>
  <c r="G21"/>
  <c r="G22"/>
  <c r="G17"/>
  <c r="I21" l="1"/>
  <c r="I22"/>
  <c r="I20"/>
  <c r="I19"/>
  <c r="I18"/>
  <c r="I17"/>
  <c r="I23" l="1"/>
  <c r="J19" l="1"/>
  <c r="K19" s="1"/>
  <c r="J16"/>
  <c r="K16" s="1"/>
  <c r="J9"/>
  <c r="K9" s="1"/>
  <c r="J7"/>
  <c r="K7" s="1"/>
  <c r="J13"/>
  <c r="K13" s="1"/>
  <c r="J11"/>
  <c r="K11" s="1"/>
  <c r="J8"/>
  <c r="K8" s="1"/>
  <c r="J10"/>
  <c r="K10" s="1"/>
  <c r="J15"/>
  <c r="K15" s="1"/>
  <c r="J12"/>
  <c r="K12" s="1"/>
  <c r="J14"/>
  <c r="K14" s="1"/>
  <c r="J22"/>
  <c r="K22" s="1"/>
  <c r="J21"/>
  <c r="K21" s="1"/>
  <c r="J20"/>
  <c r="K20" s="1"/>
  <c r="J18"/>
  <c r="K18" s="1"/>
  <c r="J17"/>
  <c r="K17" l="1"/>
  <c r="J23"/>
</calcChain>
</file>

<file path=xl/sharedStrings.xml><?xml version="1.0" encoding="utf-8"?>
<sst xmlns="http://schemas.openxmlformats.org/spreadsheetml/2006/main" count="31" uniqueCount="31">
  <si>
    <t>Наименование поселения</t>
  </si>
  <si>
    <t>Численность населения</t>
  </si>
  <si>
    <t>всего</t>
  </si>
  <si>
    <t>городское</t>
  </si>
  <si>
    <t>сельское</t>
  </si>
  <si>
    <t>№</t>
  </si>
  <si>
    <t>УРij(УРj) – коэффициент, учитывающий долю сельского населения в j-м поселении i-го муниципального района</t>
  </si>
  <si>
    <t xml:space="preserve">Доля в общем объеме дотаций </t>
  </si>
  <si>
    <t>Дij / Nij</t>
  </si>
  <si>
    <t>Nij*УРij(УРj)/(Дij / Nij)</t>
  </si>
  <si>
    <t>Дотации на выравнивание бюджетной обеспеченности</t>
  </si>
  <si>
    <t>Итого по поселениям</t>
  </si>
  <si>
    <t>Итого по краю 
(общие показатели)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</si>
  <si>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</si>
  <si>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</si>
  <si>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</si>
  <si>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</si>
  <si>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</si>
  <si>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</si>
  <si>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</si>
  <si>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</si>
  <si>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</si>
  <si>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</si>
  <si>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Никольский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</si>
  <si>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</si>
  <si>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</si>
  <si>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</si>
  <si>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</si>
  <si>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</si>
  <si>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Типовой расчетный файл по распределению дотаций на выравнивание бюджетной обеспеченности поселений за счет средств краевого бюджета на 2020-21 г</t>
  </si>
  <si>
    <t>Налоговые и неналоговые доходы за отчетный период 2017 г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</si>
</sst>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00"/>
    <numFmt numFmtId="166" formatCode="#,##0.00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3" fontId="1" fillId="3" borderId="1" xfId="0" applyNumberFormat="1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3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vertical="top" wrapText="1"/>
    </xf>
    <xf numFmtId="0" fontId="2" fillId="0" borderId="7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164" fontId="7" fillId="3" borderId="1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wrapText="1"/>
    </xf>
    <xf numFmtId="3" fontId="2" fillId="4" borderId="11" xfId="0" applyNumberFormat="1" applyFont="1" applyFill="1" applyBorder="1" applyAlignment="1">
      <alignment horizontal="center" wrapText="1"/>
    </xf>
    <xf numFmtId="3" fontId="2" fillId="4" borderId="10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165" fontId="5" fillId="3" borderId="1" xfId="0" applyNumberFormat="1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166" fontId="1" fillId="2" borderId="1" xfId="0" applyNumberFormat="1" applyFont="1" applyFill="1" applyBorder="1" applyAlignment="1">
      <alignment horizontal="center" wrapText="1"/>
    </xf>
    <xf numFmtId="166" fontId="2" fillId="4" borderId="1" xfId="0" applyNumberFormat="1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0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1" fillId="6" borderId="6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CC99"/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24"/>
  <sheetViews>
    <sheetView tabSelected="1" workbookViewId="0">
      <selection activeCell="H33" sqref="H33"/>
    </sheetView>
  </sheetViews>
  <sheetFormatPr defaultRowHeight="15"/>
  <cols>
    <col min="1" max="1" width="5.85546875" style="1" customWidth="1"/>
    <col min="2" max="2" width="24.28515625" style="1" customWidth="1"/>
    <col min="3" max="3" width="19" style="1" customWidth="1"/>
    <col min="4" max="4" width="11.28515625" style="1" customWidth="1"/>
    <col min="5" max="5" width="10.140625" style="1" customWidth="1"/>
    <col min="6" max="6" width="18.42578125" style="1" customWidth="1"/>
    <col min="7" max="7" width="10.5703125" style="1" bestFit="1" customWidth="1"/>
    <col min="8" max="8" width="27.7109375" style="1" customWidth="1"/>
    <col min="9" max="9" width="21.28515625" style="1" customWidth="1"/>
    <col min="10" max="10" width="14.140625" style="1" customWidth="1"/>
    <col min="11" max="11" width="18.140625" style="1" customWidth="1"/>
    <col min="12" max="16384" width="9.140625" style="1"/>
  </cols>
  <sheetData>
    <row r="2" spans="1:11" ht="18.75" customHeight="1">
      <c r="A2" s="30" t="s">
        <v>29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15.75" thickBot="1"/>
    <row r="4" spans="1:11" s="2" customFormat="1" ht="88.5" customHeight="1">
      <c r="A4" s="32" t="s">
        <v>5</v>
      </c>
      <c r="B4" s="34" t="s">
        <v>0</v>
      </c>
      <c r="C4" s="29" t="s">
        <v>1</v>
      </c>
      <c r="D4" s="29"/>
      <c r="E4" s="29"/>
      <c r="F4" s="36" t="s">
        <v>30</v>
      </c>
      <c r="G4" s="38" t="s">
        <v>8</v>
      </c>
      <c r="H4" s="38" t="s">
        <v>6</v>
      </c>
      <c r="I4" s="38" t="s">
        <v>9</v>
      </c>
      <c r="J4" s="38" t="s">
        <v>7</v>
      </c>
      <c r="K4" s="40" t="s">
        <v>10</v>
      </c>
    </row>
    <row r="5" spans="1:11">
      <c r="A5" s="33"/>
      <c r="B5" s="35"/>
      <c r="C5" s="9" t="s">
        <v>2</v>
      </c>
      <c r="D5" s="9" t="s">
        <v>3</v>
      </c>
      <c r="E5" s="9" t="s">
        <v>4</v>
      </c>
      <c r="F5" s="37"/>
      <c r="G5" s="39"/>
      <c r="H5" s="39"/>
      <c r="I5" s="39"/>
      <c r="J5" s="39"/>
      <c r="K5" s="41"/>
    </row>
    <row r="6" spans="1:11" ht="15.75" thickBot="1">
      <c r="A6" s="16">
        <v>1</v>
      </c>
      <c r="B6" s="8">
        <v>2</v>
      </c>
      <c r="C6" s="10">
        <v>3</v>
      </c>
      <c r="D6" s="11">
        <v>4</v>
      </c>
      <c r="E6" s="11">
        <v>5</v>
      </c>
      <c r="F6" s="11">
        <v>6</v>
      </c>
      <c r="G6" s="12">
        <v>7</v>
      </c>
      <c r="H6" s="12">
        <v>8</v>
      </c>
      <c r="I6" s="12">
        <v>9</v>
      </c>
      <c r="J6" s="12">
        <v>10</v>
      </c>
      <c r="K6" s="13">
        <v>11</v>
      </c>
    </row>
    <row r="7" spans="1:11" ht="31.5">
      <c r="A7" s="16">
        <v>1</v>
      </c>
      <c r="B7" s="14" t="s">
        <v>13</v>
      </c>
      <c r="C7" s="18">
        <v>449</v>
      </c>
      <c r="D7" s="9"/>
      <c r="E7" s="18">
        <v>449</v>
      </c>
      <c r="F7" s="23">
        <v>197.18686</v>
      </c>
      <c r="G7" s="25">
        <f t="shared" ref="G7:G16" si="0">F7/C7</f>
        <v>0.43916895322939864</v>
      </c>
      <c r="H7" s="26">
        <f t="shared" ref="H7:H16" si="1">(1+$D$24/$C$24)/(1+D7/C7)</f>
        <v>1.7727324146030157</v>
      </c>
      <c r="I7" s="25">
        <f t="shared" ref="I7:I16" si="2">H7*C7/G7</f>
        <v>1812.4160378454355</v>
      </c>
      <c r="J7" s="25">
        <f t="shared" ref="J7:J16" si="3">I7/$I$23</f>
        <v>6.4765136579163413E-2</v>
      </c>
      <c r="K7" s="27">
        <f t="shared" ref="K7:K16" si="4">J7*$K$23</f>
        <v>790.42610938039991</v>
      </c>
    </row>
    <row r="8" spans="1:11" ht="31.5">
      <c r="A8" s="16">
        <v>2</v>
      </c>
      <c r="B8" s="14" t="s">
        <v>14</v>
      </c>
      <c r="C8" s="18">
        <v>202</v>
      </c>
      <c r="D8" s="9"/>
      <c r="E8" s="18">
        <v>202</v>
      </c>
      <c r="F8" s="23">
        <v>100.17923999999999</v>
      </c>
      <c r="G8" s="25">
        <f t="shared" si="0"/>
        <v>0.49593683168316827</v>
      </c>
      <c r="H8" s="26">
        <f t="shared" si="1"/>
        <v>1.7727324146030157</v>
      </c>
      <c r="I8" s="25">
        <f t="shared" si="2"/>
        <v>722.05152929350891</v>
      </c>
      <c r="J8" s="25">
        <f t="shared" si="3"/>
        <v>2.5801893679709299E-2</v>
      </c>
      <c r="K8" s="27">
        <f t="shared" si="4"/>
        <v>314.89921141401214</v>
      </c>
    </row>
    <row r="9" spans="1:11" ht="31.5">
      <c r="A9" s="16">
        <v>3</v>
      </c>
      <c r="B9" s="14" t="s">
        <v>15</v>
      </c>
      <c r="C9" s="18">
        <v>431</v>
      </c>
      <c r="D9" s="9"/>
      <c r="E9" s="18">
        <v>431</v>
      </c>
      <c r="F9" s="23">
        <v>314.82967000000002</v>
      </c>
      <c r="G9" s="25">
        <f t="shared" si="0"/>
        <v>0.73046327146171697</v>
      </c>
      <c r="H9" s="26">
        <f t="shared" si="1"/>
        <v>1.7727324146030157</v>
      </c>
      <c r="I9" s="25">
        <f t="shared" si="2"/>
        <v>1045.9768485894954</v>
      </c>
      <c r="J9" s="25">
        <f t="shared" si="3"/>
        <v>3.7377087844617032E-2</v>
      </c>
      <c r="K9" s="27">
        <f t="shared" si="4"/>
        <v>456.16866859962857</v>
      </c>
    </row>
    <row r="10" spans="1:11" ht="31.5">
      <c r="A10" s="16">
        <v>4</v>
      </c>
      <c r="B10" s="14" t="s">
        <v>16</v>
      </c>
      <c r="C10" s="18">
        <v>453</v>
      </c>
      <c r="D10" s="9"/>
      <c r="E10" s="18">
        <v>453</v>
      </c>
      <c r="F10" s="23">
        <v>435.89702999999997</v>
      </c>
      <c r="G10" s="25">
        <f t="shared" si="0"/>
        <v>0.96224509933774827</v>
      </c>
      <c r="H10" s="26">
        <f t="shared" si="1"/>
        <v>1.7727324146030157</v>
      </c>
      <c r="I10" s="25">
        <f t="shared" si="2"/>
        <v>834.55637692294044</v>
      </c>
      <c r="J10" s="25">
        <f t="shared" si="3"/>
        <v>2.9822158161147028E-2</v>
      </c>
      <c r="K10" s="27">
        <f t="shared" si="4"/>
        <v>363.9645292777189</v>
      </c>
    </row>
    <row r="11" spans="1:11" ht="31.5">
      <c r="A11" s="16">
        <v>5</v>
      </c>
      <c r="B11" s="14" t="s">
        <v>17</v>
      </c>
      <c r="C11" s="18">
        <v>610</v>
      </c>
      <c r="D11" s="9"/>
      <c r="E11" s="18">
        <v>610</v>
      </c>
      <c r="F11" s="23">
        <v>408.08985999999999</v>
      </c>
      <c r="G11" s="25">
        <f t="shared" si="0"/>
        <v>0.66899977049180326</v>
      </c>
      <c r="H11" s="26">
        <f t="shared" si="1"/>
        <v>1.7727324146030157</v>
      </c>
      <c r="I11" s="25">
        <f t="shared" si="2"/>
        <v>1616.3933391380567</v>
      </c>
      <c r="J11" s="25">
        <f t="shared" si="3"/>
        <v>5.77604331394986E-2</v>
      </c>
      <c r="K11" s="27">
        <f t="shared" si="4"/>
        <v>704.93720625101071</v>
      </c>
    </row>
    <row r="12" spans="1:11" ht="31.5">
      <c r="A12" s="16">
        <v>6</v>
      </c>
      <c r="B12" s="14" t="s">
        <v>18</v>
      </c>
      <c r="C12" s="18">
        <v>475</v>
      </c>
      <c r="D12" s="9"/>
      <c r="E12" s="18">
        <v>475</v>
      </c>
      <c r="F12" s="23">
        <v>416.90428000000003</v>
      </c>
      <c r="G12" s="25">
        <f t="shared" si="0"/>
        <v>0.87769322105263159</v>
      </c>
      <c r="H12" s="26">
        <f t="shared" si="1"/>
        <v>1.7727324146030157</v>
      </c>
      <c r="I12" s="25">
        <f t="shared" si="2"/>
        <v>959.38749068444542</v>
      </c>
      <c r="J12" s="25">
        <f t="shared" si="3"/>
        <v>3.4282891217616719E-2</v>
      </c>
      <c r="K12" s="27">
        <f t="shared" si="4"/>
        <v>418.40554586540327</v>
      </c>
    </row>
    <row r="13" spans="1:11" ht="15.75">
      <c r="A13" s="16">
        <v>7</v>
      </c>
      <c r="B13" s="14" t="s">
        <v>19</v>
      </c>
      <c r="C13" s="18">
        <v>5244</v>
      </c>
      <c r="D13" s="9"/>
      <c r="E13" s="18">
        <v>5244</v>
      </c>
      <c r="F13" s="23">
        <v>4969.4958699999997</v>
      </c>
      <c r="G13" s="25">
        <f t="shared" si="0"/>
        <v>0.94765367467581996</v>
      </c>
      <c r="H13" s="26">
        <f t="shared" si="1"/>
        <v>1.7727324146030157</v>
      </c>
      <c r="I13" s="25">
        <f t="shared" si="2"/>
        <v>9809.7111113491173</v>
      </c>
      <c r="J13" s="25">
        <f t="shared" si="3"/>
        <v>0.35054163429491997</v>
      </c>
      <c r="K13" s="27">
        <f t="shared" si="4"/>
        <v>4278.1853757523504</v>
      </c>
    </row>
    <row r="14" spans="1:11" ht="15.75">
      <c r="A14" s="16">
        <v>8</v>
      </c>
      <c r="B14" s="14" t="s">
        <v>20</v>
      </c>
      <c r="C14" s="18">
        <v>337</v>
      </c>
      <c r="D14" s="9"/>
      <c r="E14" s="18">
        <v>337</v>
      </c>
      <c r="F14" s="23">
        <v>273.21046999999999</v>
      </c>
      <c r="G14" s="25">
        <f t="shared" si="0"/>
        <v>0.81071356083086055</v>
      </c>
      <c r="H14" s="26">
        <f t="shared" si="1"/>
        <v>1.7727324146030157</v>
      </c>
      <c r="I14" s="25">
        <f t="shared" si="2"/>
        <v>736.89506699377182</v>
      </c>
      <c r="J14" s="25">
        <f t="shared" si="3"/>
        <v>2.6332314800688959E-2</v>
      </c>
      <c r="K14" s="27">
        <f t="shared" si="4"/>
        <v>321.37273598500838</v>
      </c>
    </row>
    <row r="15" spans="1:11" ht="15.75">
      <c r="A15" s="16">
        <v>9</v>
      </c>
      <c r="B15" s="14" t="s">
        <v>21</v>
      </c>
      <c r="C15" s="18">
        <v>343</v>
      </c>
      <c r="D15" s="9"/>
      <c r="E15" s="18">
        <v>343</v>
      </c>
      <c r="F15" s="23">
        <v>224.65638999999999</v>
      </c>
      <c r="G15" s="25">
        <f t="shared" si="0"/>
        <v>0.65497489795918362</v>
      </c>
      <c r="H15" s="26">
        <f t="shared" si="1"/>
        <v>1.7727324146030157</v>
      </c>
      <c r="I15" s="25">
        <f t="shared" si="2"/>
        <v>928.35194158345644</v>
      </c>
      <c r="J15" s="25">
        <f t="shared" si="3"/>
        <v>3.3173862421599025E-2</v>
      </c>
      <c r="K15" s="27">
        <f t="shared" si="4"/>
        <v>404.87040392440531</v>
      </c>
    </row>
    <row r="16" spans="1:11" ht="31.5">
      <c r="A16" s="16">
        <v>10</v>
      </c>
      <c r="B16" s="14" t="s">
        <v>22</v>
      </c>
      <c r="C16" s="18">
        <v>294</v>
      </c>
      <c r="D16" s="9"/>
      <c r="E16" s="18">
        <v>294</v>
      </c>
      <c r="F16" s="23">
        <v>322.27323999999999</v>
      </c>
      <c r="G16" s="25">
        <f t="shared" si="0"/>
        <v>1.0961674829931973</v>
      </c>
      <c r="H16" s="26">
        <f t="shared" si="1"/>
        <v>1.7727324146030157</v>
      </c>
      <c r="I16" s="25">
        <f t="shared" si="2"/>
        <v>475.45957892323372</v>
      </c>
      <c r="J16" s="25">
        <f t="shared" si="3"/>
        <v>1.6990141294181613E-2</v>
      </c>
      <c r="K16" s="27">
        <f t="shared" si="4"/>
        <v>207.3561794248395</v>
      </c>
    </row>
    <row r="17" spans="1:11" ht="15.75">
      <c r="A17" s="16">
        <v>11</v>
      </c>
      <c r="B17" s="14" t="s">
        <v>23</v>
      </c>
      <c r="C17" s="18">
        <v>557</v>
      </c>
      <c r="D17" s="4"/>
      <c r="E17" s="18">
        <v>557</v>
      </c>
      <c r="F17" s="23">
        <v>285.85363000000001</v>
      </c>
      <c r="G17" s="25">
        <f>F17/C17</f>
        <v>0.5132022082585278</v>
      </c>
      <c r="H17" s="26">
        <f t="shared" ref="H17:H22" si="5">(1+$D$24/$C$24)/(1+D17/C17)</f>
        <v>1.7727324146030157</v>
      </c>
      <c r="I17" s="25">
        <f>H17*C17/G17</f>
        <v>1924.0212513592046</v>
      </c>
      <c r="J17" s="25">
        <f t="shared" ref="J17:J22" si="6">I17/$I$23</f>
        <v>6.8753253405120549E-2</v>
      </c>
      <c r="K17" s="27">
        <f t="shared" ref="K17:K22" si="7">J17*$K$23</f>
        <v>839.09908118279373</v>
      </c>
    </row>
    <row r="18" spans="1:11" ht="31.5">
      <c r="A18" s="16">
        <v>12</v>
      </c>
      <c r="B18" s="14" t="s">
        <v>24</v>
      </c>
      <c r="C18" s="18">
        <v>448</v>
      </c>
      <c r="D18" s="4"/>
      <c r="E18" s="18">
        <v>448</v>
      </c>
      <c r="F18" s="23">
        <v>213.91463999999999</v>
      </c>
      <c r="G18" s="25">
        <f t="shared" ref="G18:G22" si="8">F18/C18</f>
        <v>0.47748803571428572</v>
      </c>
      <c r="H18" s="26">
        <f t="shared" si="5"/>
        <v>1.7727324146030157</v>
      </c>
      <c r="I18" s="25">
        <f t="shared" ref="I18:I22" si="9">H18*C18/G18</f>
        <v>1663.2544950662734</v>
      </c>
      <c r="J18" s="25">
        <f t="shared" si="6"/>
        <v>5.9434976456581766E-2</v>
      </c>
      <c r="K18" s="27">
        <f t="shared" si="7"/>
        <v>725.37417016435211</v>
      </c>
    </row>
    <row r="19" spans="1:11" ht="31.5">
      <c r="A19" s="16">
        <v>13</v>
      </c>
      <c r="B19" s="14" t="s">
        <v>25</v>
      </c>
      <c r="C19" s="18">
        <v>211</v>
      </c>
      <c r="D19" s="4"/>
      <c r="E19" s="18">
        <v>211</v>
      </c>
      <c r="F19" s="23">
        <v>79.479309999999998</v>
      </c>
      <c r="G19" s="25">
        <f t="shared" si="8"/>
        <v>0.37667919431279617</v>
      </c>
      <c r="H19" s="26">
        <f t="shared" si="5"/>
        <v>1.7727324146030157</v>
      </c>
      <c r="I19" s="25">
        <f t="shared" si="9"/>
        <v>993.01088334235499</v>
      </c>
      <c r="J19" s="25">
        <f t="shared" si="6"/>
        <v>3.5484394389224641E-2</v>
      </c>
      <c r="K19" s="27">
        <f t="shared" si="7"/>
        <v>433.06929132329213</v>
      </c>
    </row>
    <row r="20" spans="1:11" ht="15.75">
      <c r="A20" s="16">
        <v>14</v>
      </c>
      <c r="B20" s="14" t="s">
        <v>26</v>
      </c>
      <c r="C20" s="18">
        <v>600</v>
      </c>
      <c r="D20" s="4"/>
      <c r="E20" s="18">
        <v>600</v>
      </c>
      <c r="F20" s="23">
        <v>314.44305000000003</v>
      </c>
      <c r="G20" s="25">
        <f t="shared" si="8"/>
        <v>0.52407175000000006</v>
      </c>
      <c r="H20" s="26">
        <f t="shared" si="5"/>
        <v>1.7727324146030157</v>
      </c>
      <c r="I20" s="25">
        <f t="shared" si="9"/>
        <v>2029.5683725783911</v>
      </c>
      <c r="J20" s="25">
        <f t="shared" si="6"/>
        <v>7.2524889485666585E-2</v>
      </c>
      <c r="K20" s="27">
        <f t="shared" si="7"/>
        <v>885.13001372781787</v>
      </c>
    </row>
    <row r="21" spans="1:11" ht="31.5">
      <c r="A21" s="16">
        <v>15</v>
      </c>
      <c r="B21" s="14" t="s">
        <v>27</v>
      </c>
      <c r="C21" s="18">
        <v>395</v>
      </c>
      <c r="D21" s="4"/>
      <c r="E21" s="18">
        <v>395</v>
      </c>
      <c r="F21" s="23">
        <v>268.33517999999998</v>
      </c>
      <c r="G21" s="25">
        <f t="shared" si="8"/>
        <v>0.67932956962025315</v>
      </c>
      <c r="H21" s="26">
        <f t="shared" si="5"/>
        <v>1.7727324146030157</v>
      </c>
      <c r="I21" s="25">
        <f t="shared" si="9"/>
        <v>1030.7652354359036</v>
      </c>
      <c r="J21" s="25">
        <f t="shared" si="6"/>
        <v>3.6833513862203515E-2</v>
      </c>
      <c r="K21" s="27">
        <f t="shared" si="7"/>
        <v>449.5346199312628</v>
      </c>
    </row>
    <row r="22" spans="1:11" ht="32.25" thickBot="1">
      <c r="A22" s="16">
        <v>16</v>
      </c>
      <c r="B22" s="14" t="s">
        <v>28</v>
      </c>
      <c r="C22" s="18">
        <v>362</v>
      </c>
      <c r="D22" s="4"/>
      <c r="E22" s="18">
        <v>362</v>
      </c>
      <c r="F22" s="23">
        <v>165.62289000000001</v>
      </c>
      <c r="G22" s="25">
        <f t="shared" si="8"/>
        <v>0.45752179558011052</v>
      </c>
      <c r="H22" s="26">
        <f t="shared" si="5"/>
        <v>1.7727324146030157</v>
      </c>
      <c r="I22" s="25">
        <f t="shared" si="9"/>
        <v>1402.6198102160731</v>
      </c>
      <c r="J22" s="25">
        <f t="shared" si="6"/>
        <v>5.0121418968061035E-2</v>
      </c>
      <c r="K22" s="27">
        <f t="shared" si="7"/>
        <v>611.7068577957009</v>
      </c>
    </row>
    <row r="23" spans="1:11" ht="15.75" thickBot="1">
      <c r="A23" s="17">
        <v>17</v>
      </c>
      <c r="B23" s="15" t="s">
        <v>11</v>
      </c>
      <c r="C23" s="19">
        <f>SUM(C7:C22)</f>
        <v>11411</v>
      </c>
      <c r="D23" s="19">
        <f t="shared" ref="D23:E23" si="10">SUM(D7:D22)</f>
        <v>0</v>
      </c>
      <c r="E23" s="19">
        <f t="shared" si="10"/>
        <v>11411</v>
      </c>
      <c r="F23" s="24">
        <f t="shared" ref="F23" si="11">SUM(F7:F22)</f>
        <v>8990.3716100000001</v>
      </c>
      <c r="G23" s="22"/>
      <c r="H23" s="22"/>
      <c r="I23" s="22">
        <f t="shared" ref="I23" si="12">SUM(I7:I22)</f>
        <v>27984.43936932167</v>
      </c>
      <c r="J23" s="22">
        <f t="shared" ref="J23" si="13">SUM(J7:J22)</f>
        <v>0.99999999999999978</v>
      </c>
      <c r="K23" s="28">
        <v>12204.5</v>
      </c>
    </row>
    <row r="24" spans="1:11" ht="30" thickBot="1">
      <c r="A24" s="17">
        <v>18</v>
      </c>
      <c r="B24" s="5" t="s">
        <v>12</v>
      </c>
      <c r="C24" s="20">
        <v>2873023</v>
      </c>
      <c r="D24" s="21">
        <v>2220078</v>
      </c>
      <c r="E24" s="6"/>
      <c r="F24" s="6"/>
      <c r="G24" s="7"/>
      <c r="H24" s="7"/>
      <c r="I24" s="7"/>
      <c r="J24" s="7"/>
      <c r="K24" s="3"/>
    </row>
  </sheetData>
  <mergeCells count="10">
    <mergeCell ref="C4:E4"/>
    <mergeCell ref="A2:K2"/>
    <mergeCell ref="A4:A5"/>
    <mergeCell ref="B4:B5"/>
    <mergeCell ref="F4:F5"/>
    <mergeCell ref="G4:G5"/>
    <mergeCell ref="H4:H5"/>
    <mergeCell ref="I4:I5"/>
    <mergeCell ref="J4:J5"/>
    <mergeCell ref="K4:K5"/>
  </mergeCells>
  <pageMargins left="0.70866141732283472" right="0.70866141732283472" top="0.74803149606299213" bottom="0.74803149606299213" header="0.31496062992125984" footer="0.31496062992125984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2018-11-14T04:07:01Z</dcterms:modified>
</cp:coreProperties>
</file>