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Лист1!$A$1:$L$99</definedName>
  </definedNames>
  <calcPr calcId="125725"/>
</workbook>
</file>

<file path=xl/calcChain.xml><?xml version="1.0" encoding="utf-8"?>
<calcChain xmlns="http://schemas.openxmlformats.org/spreadsheetml/2006/main">
  <c r="H98" i="1"/>
  <c r="I98"/>
  <c r="G88"/>
  <c r="J78"/>
  <c r="H88"/>
  <c r="I88"/>
  <c r="J86"/>
  <c r="J87"/>
  <c r="G83"/>
  <c r="G92"/>
  <c r="H75"/>
  <c r="H80" s="1"/>
  <c r="I75"/>
  <c r="I80" s="1"/>
  <c r="G75"/>
  <c r="G96" s="1"/>
  <c r="G53"/>
  <c r="I96" l="1"/>
  <c r="H96"/>
  <c r="G80"/>
  <c r="I30"/>
  <c r="G30"/>
  <c r="I36"/>
  <c r="H36"/>
  <c r="G36"/>
  <c r="J37"/>
  <c r="J41"/>
  <c r="J40"/>
  <c r="H39"/>
  <c r="I39"/>
  <c r="G39"/>
  <c r="H48"/>
  <c r="I48" s="1"/>
  <c r="H47"/>
  <c r="I47" s="1"/>
  <c r="J47" s="1"/>
  <c r="H45"/>
  <c r="I45" s="1"/>
  <c r="I52"/>
  <c r="H52"/>
  <c r="H51"/>
  <c r="G50"/>
  <c r="H72"/>
  <c r="I72" s="1"/>
  <c r="J72" s="1"/>
  <c r="H71"/>
  <c r="H70"/>
  <c r="I70" s="1"/>
  <c r="G69"/>
  <c r="J21"/>
  <c r="H23"/>
  <c r="H20" s="1"/>
  <c r="I23"/>
  <c r="I20" s="1"/>
  <c r="G23"/>
  <c r="G20" s="1"/>
  <c r="H27"/>
  <c r="I27" s="1"/>
  <c r="J27" s="1"/>
  <c r="I25"/>
  <c r="H25"/>
  <c r="I28"/>
  <c r="H28"/>
  <c r="H53"/>
  <c r="H60"/>
  <c r="I53"/>
  <c r="I60"/>
  <c r="G44"/>
  <c r="G60"/>
  <c r="J60" s="1"/>
  <c r="J57"/>
  <c r="G24"/>
  <c r="G35"/>
  <c r="J33"/>
  <c r="H92"/>
  <c r="I92"/>
  <c r="J90"/>
  <c r="J85"/>
  <c r="J88" s="1"/>
  <c r="H30"/>
  <c r="J62"/>
  <c r="J61"/>
  <c r="J36"/>
  <c r="I35"/>
  <c r="J76"/>
  <c r="J91"/>
  <c r="J82"/>
  <c r="J83" s="1"/>
  <c r="J31"/>
  <c r="J32"/>
  <c r="J34"/>
  <c r="J56"/>
  <c r="J55"/>
  <c r="J58"/>
  <c r="J19"/>
  <c r="H83"/>
  <c r="I83"/>
  <c r="G97" l="1"/>
  <c r="G73"/>
  <c r="G42"/>
  <c r="G98"/>
  <c r="J39"/>
  <c r="H35"/>
  <c r="I71"/>
  <c r="I69" s="1"/>
  <c r="H69"/>
  <c r="H24"/>
  <c r="I44"/>
  <c r="J48"/>
  <c r="H44"/>
  <c r="J28"/>
  <c r="H50"/>
  <c r="J52"/>
  <c r="J53"/>
  <c r="J45"/>
  <c r="J92"/>
  <c r="J25"/>
  <c r="J70"/>
  <c r="I51"/>
  <c r="I24"/>
  <c r="I42" s="1"/>
  <c r="J69"/>
  <c r="J71"/>
  <c r="J75"/>
  <c r="J80" s="1"/>
  <c r="J30"/>
  <c r="J23"/>
  <c r="J20" s="1"/>
  <c r="J35"/>
  <c r="H97" l="1"/>
  <c r="I97"/>
  <c r="J44"/>
  <c r="H73"/>
  <c r="G94"/>
  <c r="H42"/>
  <c r="H94" s="1"/>
  <c r="J96"/>
  <c r="J98"/>
  <c r="I50"/>
  <c r="I73" s="1"/>
  <c r="J51"/>
  <c r="J50" s="1"/>
  <c r="J24"/>
  <c r="J97" s="1"/>
  <c r="J73" l="1"/>
  <c r="J42"/>
  <c r="I94"/>
  <c r="J94" s="1"/>
</calcChain>
</file>

<file path=xl/sharedStrings.xml><?xml version="1.0" encoding="utf-8"?>
<sst xmlns="http://schemas.openxmlformats.org/spreadsheetml/2006/main" count="124" uniqueCount="89">
  <si>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</si>
  <si>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</si>
  <si>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</si>
  <si>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</si>
  <si>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</si>
  <si>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</si>
  <si>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</si>
  <si>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</si>
  <si>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</si>
  <si>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</si>
  <si>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2016 год</t>
  </si>
  <si>
    <t>Итого на период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</si>
  <si>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</si>
  <si>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Управление образования администрации Идринского района</t>
  </si>
  <si>
    <t>Управление образования администрации Идриснкого района</t>
  </si>
  <si>
    <t>Итого по задаче 1</t>
  </si>
  <si>
    <t>Итого по задаче 2</t>
  </si>
  <si>
    <t>Задача 3. Обеспечить развитие районной системы дополнительного образования</t>
  </si>
  <si>
    <t>Итого по задаче 3</t>
  </si>
  <si>
    <t>Задача 4. Содействовать выявлению и поддержке одаренных детей</t>
  </si>
  <si>
    <t>Итого по задаче 4</t>
  </si>
  <si>
    <t>Задача 5. Обеспечить безопасный, качественный отдых и оздоровление детей</t>
  </si>
  <si>
    <t>Итого по задаче 5</t>
  </si>
  <si>
    <t>Перечень мероприятий подпрограммы с казанием объема средств на их реализацию и ожидаемых результатов</t>
  </si>
  <si>
    <t>Приложение № 2</t>
  </si>
  <si>
    <t xml:space="preserve">к подпрограмме 1 «Развитие </t>
  </si>
  <si>
    <t xml:space="preserve">дошкольного, общего и </t>
  </si>
  <si>
    <t xml:space="preserve">дополнительного образования детей», </t>
  </si>
  <si>
    <t xml:space="preserve">реализуемой в рамках муниципальной  </t>
  </si>
  <si>
    <t xml:space="preserve">программы «Создание условий для </t>
  </si>
  <si>
    <t xml:space="preserve">развития образования Идринского </t>
  </si>
  <si>
    <t>Задача 2. 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</si>
  <si>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Задача 1. Обеспечить доступность дошкольного образования, соответствующего единому стандарту качества дошкольного образования</t>
  </si>
  <si>
    <t>0702</t>
  </si>
  <si>
    <t>0701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</si>
  <si>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</si>
  <si>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</si>
  <si>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Субвенция 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</si>
  <si>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</si>
  <si>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</si>
  <si>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Итого по задаче 6</t>
  </si>
  <si>
    <t>Обеспечение деятельности (оказание услуг)  за счет средств от приносящей доход деятельности в рамках  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</si>
  <si>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"Развитие дошкольного общего и дополнительного образования детей" муниципальной программы Идринского района "Создание  условий для развития образования"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</si>
  <si>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</si>
  <si>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1004</t>
  </si>
  <si>
    <t>1003</t>
  </si>
  <si>
    <t>0707</t>
  </si>
  <si>
    <t>Проведение мероприятий  по профилактике безнадзорности и правонарушений несовершеннолетнних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</si>
  <si>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ИТОГО ПО ПОДПРОГРАММЕ</t>
  </si>
  <si>
    <t>В ТОМ ЧИСЛЕ:</t>
  </si>
  <si>
    <t>МЕСТНЫЙ БЮДЖЕТ</t>
  </si>
  <si>
    <t>КРАЕВОЙ БЮДЖЕТ</t>
  </si>
  <si>
    <t>ВНЕБЮДЖЕТНЫЕ ИСТОЧНИКИ</t>
  </si>
  <si>
    <t>Выплата и доставка компенсации части родительской платы за присмотр и уход за детьми  в образовательных организациях края, реализующую  образовательную программу дошкольного образования в рамках подпрограммы "Развития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</si>
  <si>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2017 год</t>
  </si>
  <si>
    <t>3 ребенка инвалида</t>
  </si>
  <si>
    <t>Разработаны и реализуются индивидуальные программы развития 225 детей</t>
  </si>
  <si>
    <t>Проведение мероприятий   по безопаснности дорожного движения  в рамках подпрограммы подпрограммы "Развитие дошкольного,общего и дополнительного образования детей" муниципальной программы Идринского района " Создание условий для развития образования"</t>
  </si>
  <si>
    <t>Задача №6 Профилактика безнадзорности и правонарушений несовершеннолетних</t>
  </si>
  <si>
    <t>0110074080</t>
  </si>
  <si>
    <t>0110075640</t>
  </si>
  <si>
    <t>района"</t>
  </si>
  <si>
    <t>2018 год</t>
  </si>
  <si>
    <t>Обеспечены горячим питанием  за счет родительской платы 237 школьников</t>
  </si>
  <si>
    <t>1222 детей из малообеспеченных семей получают бесплатное школьное питание</t>
  </si>
  <si>
    <t xml:space="preserve">Ежегодное оказывают дополнительные услуги 640 детям </t>
  </si>
  <si>
    <t>Ежегодно свыше 1459 школьников района получат услуги общего образования</t>
  </si>
  <si>
    <t>Компенсацию части родительской платы получат 354 человек ежемесячно</t>
  </si>
  <si>
    <t xml:space="preserve">Ежегодно 416 ребенка получат услуги дошкольного образования 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</si>
  <si>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</si>
  <si>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</si>
  <si>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0110074090</t>
  </si>
  <si>
    <t>к постановлению администрации от 10.11.2015г № 461-п</t>
  </si>
  <si>
    <t>0110008100</t>
  </si>
  <si>
    <t>0110075880</t>
  </si>
  <si>
    <t>0110081000</t>
  </si>
  <si>
    <t>0110081930</t>
  </si>
  <si>
    <t>Софинансирование расходов на оплату стоимости набора продкуктов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 муниципальной программы Идринского района "Создание условий для развития образования Идринского района"</t>
  </si>
  <si>
    <t>01100S5820</t>
  </si>
  <si>
    <t xml:space="preserve"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
</t>
  </si>
  <si>
    <t>01100S5830</t>
  </si>
  <si>
    <t>0110081760</t>
  </si>
  <si>
    <t>0110081920</t>
  </si>
  <si>
    <t>0110082030</t>
  </si>
  <si>
    <t>0110075540</t>
  </si>
  <si>
    <t>0110075660</t>
  </si>
  <si>
    <t>0110075560</t>
  </si>
  <si>
    <t>Персональные выплаты, устанавливаемые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</si>
  <si>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0110010310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</si>
</sst>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"/>
    <numFmt numFmtId="166" formatCode="0.000"/>
  </numFmts>
  <fonts count="10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 applyFill="1"/>
    <xf numFmtId="0" fontId="0" fillId="0" borderId="0" xfId="0" applyFill="1"/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166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166" fontId="1" fillId="0" borderId="1" xfId="0" applyNumberFormat="1" applyFont="1" applyFill="1" applyBorder="1"/>
    <xf numFmtId="0" fontId="1" fillId="0" borderId="1" xfId="0" applyFont="1" applyFill="1" applyBorder="1"/>
    <xf numFmtId="0" fontId="4" fillId="0" borderId="0" xfId="0" applyFont="1" applyFill="1"/>
    <xf numFmtId="166" fontId="4" fillId="0" borderId="0" xfId="0" applyNumberFormat="1" applyFont="1" applyFill="1"/>
    <xf numFmtId="166" fontId="0" fillId="0" borderId="0" xfId="0" applyNumberFormat="1" applyFill="1"/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/>
    <xf numFmtId="164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vertical="top"/>
    </xf>
    <xf numFmtId="166" fontId="2" fillId="0" borderId="3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166" fontId="2" fillId="0" borderId="3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166" fontId="2" fillId="0" borderId="2" xfId="0" applyNumberFormat="1" applyFont="1" applyFill="1" applyBorder="1" applyAlignment="1">
      <alignment horizontal="center" vertical="top" wrapText="1"/>
    </xf>
    <xf numFmtId="166" fontId="0" fillId="0" borderId="3" xfId="0" applyNumberFormat="1" applyFill="1" applyBorder="1" applyAlignment="1">
      <alignment horizontal="center" vertical="top" wrapText="1"/>
    </xf>
    <xf numFmtId="166" fontId="0" fillId="0" borderId="4" xfId="0" applyNumberFormat="1" applyFill="1" applyBorder="1" applyAlignment="1">
      <alignment horizontal="center" vertical="top" wrapText="1"/>
    </xf>
    <xf numFmtId="166" fontId="2" fillId="0" borderId="2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164" fontId="3" fillId="0" borderId="3" xfId="0" applyNumberFormat="1" applyFont="1" applyFill="1" applyBorder="1" applyAlignment="1" applyProtection="1">
      <alignment horizontal="left" vertical="center" wrapText="1"/>
    </xf>
    <xf numFmtId="164" fontId="3" fillId="0" borderId="4" xfId="0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6" fontId="1" fillId="0" borderId="11" xfId="0" applyNumberFormat="1" applyFont="1" applyFill="1" applyBorder="1" applyAlignment="1">
      <alignment horizontal="right" vertical="top" wrapText="1"/>
    </xf>
    <xf numFmtId="166" fontId="1" fillId="0" borderId="12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2" xfId="0" applyFill="1" applyBorder="1" applyAlignment="1">
      <alignment horizontal="center" vertical="top"/>
    </xf>
    <xf numFmtId="49" fontId="0" fillId="0" borderId="2" xfId="0" applyNumberForma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center" vertical="top"/>
    </xf>
    <xf numFmtId="49" fontId="0" fillId="0" borderId="4" xfId="0" applyNumberForma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"/>
  <sheetViews>
    <sheetView tabSelected="1" view="pageBreakPreview" topLeftCell="A90" zoomScaleNormal="100" zoomScaleSheetLayoutView="100" zoomScalePageLayoutView="60" workbookViewId="0">
      <selection activeCell="F73" sqref="F73"/>
    </sheetView>
  </sheetViews>
  <sheetFormatPr defaultRowHeight="15"/>
  <cols>
    <col min="1" max="1" width="60.85546875" style="2" customWidth="1"/>
    <col min="2" max="2" width="28.85546875" style="2" customWidth="1"/>
    <col min="3" max="3" width="13.42578125" style="2" customWidth="1"/>
    <col min="4" max="4" width="11.140625" style="2" customWidth="1"/>
    <col min="5" max="5" width="16.140625" style="2" customWidth="1"/>
    <col min="6" max="6" width="9.85546875" style="2" customWidth="1"/>
    <col min="7" max="7" width="19.85546875" style="2" customWidth="1"/>
    <col min="8" max="8" width="17.5703125" style="2" customWidth="1"/>
    <col min="9" max="9" width="16.42578125" style="2" customWidth="1"/>
    <col min="10" max="10" width="17.28515625" style="2" customWidth="1"/>
    <col min="11" max="11" width="3.85546875" style="2" hidden="1" customWidth="1"/>
    <col min="12" max="12" width="17.5703125" style="2" customWidth="1"/>
    <col min="13" max="16384" width="9.140625" style="2"/>
  </cols>
  <sheetData>
    <row r="1" spans="1:12" ht="18.75">
      <c r="A1" s="1"/>
      <c r="B1" s="1"/>
      <c r="C1" s="1"/>
      <c r="D1" s="1"/>
      <c r="E1" s="1"/>
      <c r="F1" s="1"/>
      <c r="G1" s="1"/>
      <c r="H1" s="1"/>
      <c r="I1" s="1" t="s">
        <v>24</v>
      </c>
      <c r="J1" s="1"/>
      <c r="K1" s="1"/>
      <c r="L1" s="1"/>
    </row>
    <row r="2" spans="1:12" ht="36" customHeight="1">
      <c r="A2" s="1"/>
      <c r="B2" s="1"/>
      <c r="C2" s="1"/>
      <c r="D2" s="1"/>
      <c r="E2" s="1"/>
      <c r="F2" s="1"/>
      <c r="G2" s="1"/>
      <c r="H2" s="1"/>
      <c r="I2" s="48" t="s">
        <v>72</v>
      </c>
      <c r="J2" s="48"/>
      <c r="K2" s="48"/>
      <c r="L2" s="48"/>
    </row>
    <row r="3" spans="1:12" ht="18.75">
      <c r="B3" s="1"/>
      <c r="C3" s="1"/>
      <c r="D3" s="1"/>
      <c r="E3" s="1"/>
      <c r="F3" s="1"/>
      <c r="G3" s="1"/>
      <c r="H3" s="1"/>
      <c r="I3" s="1" t="s">
        <v>25</v>
      </c>
      <c r="J3" s="1"/>
      <c r="K3" s="1"/>
      <c r="L3" s="1"/>
    </row>
    <row r="4" spans="1:12" ht="18.75">
      <c r="A4" s="1"/>
      <c r="B4" s="1"/>
      <c r="C4" s="1"/>
      <c r="D4" s="1"/>
      <c r="E4" s="1"/>
      <c r="F4" s="1"/>
      <c r="G4" s="1"/>
      <c r="H4" s="1"/>
      <c r="I4" s="1" t="s">
        <v>26</v>
      </c>
      <c r="J4" s="1"/>
      <c r="K4" s="1"/>
      <c r="L4" s="1"/>
    </row>
    <row r="5" spans="1:12" ht="18.75">
      <c r="A5" s="1"/>
      <c r="B5" s="1"/>
      <c r="C5" s="1"/>
      <c r="D5" s="1"/>
      <c r="E5" s="1"/>
      <c r="F5" s="1"/>
      <c r="G5" s="1"/>
      <c r="H5" s="1"/>
      <c r="I5" s="1" t="s">
        <v>27</v>
      </c>
      <c r="J5" s="1"/>
      <c r="K5" s="1"/>
      <c r="L5" s="1"/>
    </row>
    <row r="6" spans="1:12" ht="18.75">
      <c r="A6" s="1"/>
      <c r="B6" s="1"/>
      <c r="C6" s="1"/>
      <c r="D6" s="1"/>
      <c r="E6" s="1"/>
      <c r="F6" s="1"/>
      <c r="G6" s="1"/>
      <c r="H6" s="1"/>
      <c r="I6" s="1" t="s">
        <v>28</v>
      </c>
      <c r="J6" s="1"/>
      <c r="K6" s="1"/>
      <c r="L6" s="1"/>
    </row>
    <row r="7" spans="1:12" ht="18.75">
      <c r="A7" s="1"/>
      <c r="B7" s="1"/>
      <c r="C7" s="1"/>
      <c r="D7" s="1"/>
      <c r="E7" s="1"/>
      <c r="F7" s="1"/>
      <c r="G7" s="1"/>
      <c r="H7" s="1"/>
      <c r="I7" s="1" t="s">
        <v>29</v>
      </c>
      <c r="J7" s="1"/>
      <c r="K7" s="1"/>
      <c r="L7" s="1"/>
    </row>
    <row r="8" spans="1:12" ht="18.75">
      <c r="A8" s="1"/>
      <c r="B8" s="1"/>
      <c r="C8" s="1"/>
      <c r="D8" s="1"/>
      <c r="E8" s="1"/>
      <c r="F8" s="1"/>
      <c r="G8" s="1"/>
      <c r="H8" s="1"/>
      <c r="I8" s="1" t="s">
        <v>30</v>
      </c>
      <c r="J8" s="1"/>
      <c r="K8" s="1"/>
      <c r="L8" s="1"/>
    </row>
    <row r="9" spans="1:12" ht="18.75">
      <c r="A9" s="1"/>
      <c r="B9" s="1"/>
      <c r="C9" s="1"/>
      <c r="D9" s="1"/>
      <c r="E9" s="1"/>
      <c r="F9" s="1"/>
      <c r="G9" s="1"/>
      <c r="H9" s="1"/>
      <c r="I9" s="1" t="s">
        <v>61</v>
      </c>
      <c r="J9" s="1"/>
      <c r="K9" s="1"/>
      <c r="L9" s="1"/>
    </row>
    <row r="10" spans="1:12" ht="18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8.75">
      <c r="A12" s="123" t="s">
        <v>23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</row>
    <row r="13" spans="1:12" ht="16.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45.75" customHeight="1">
      <c r="A14" s="95" t="s">
        <v>0</v>
      </c>
      <c r="B14" s="95" t="s">
        <v>1</v>
      </c>
      <c r="C14" s="95" t="s">
        <v>2</v>
      </c>
      <c r="D14" s="95"/>
      <c r="E14" s="95"/>
      <c r="F14" s="95"/>
      <c r="G14" s="95" t="s">
        <v>3</v>
      </c>
      <c r="H14" s="95"/>
      <c r="I14" s="95"/>
      <c r="J14" s="95"/>
      <c r="K14" s="95" t="s">
        <v>5</v>
      </c>
      <c r="L14" s="95"/>
    </row>
    <row r="15" spans="1:12" ht="16.5" customHeight="1">
      <c r="A15" s="95"/>
      <c r="B15" s="95"/>
      <c r="C15" s="95"/>
      <c r="D15" s="95"/>
      <c r="E15" s="95"/>
      <c r="F15" s="95"/>
      <c r="G15" s="95" t="s">
        <v>4</v>
      </c>
      <c r="H15" s="95"/>
      <c r="I15" s="95"/>
      <c r="J15" s="95"/>
      <c r="K15" s="95"/>
      <c r="L15" s="95"/>
    </row>
    <row r="16" spans="1:12" ht="48" customHeight="1">
      <c r="A16" s="95"/>
      <c r="B16" s="95"/>
      <c r="C16" s="37" t="s">
        <v>6</v>
      </c>
      <c r="D16" s="37" t="s">
        <v>7</v>
      </c>
      <c r="E16" s="37" t="s">
        <v>8</v>
      </c>
      <c r="F16" s="37" t="s">
        <v>9</v>
      </c>
      <c r="G16" s="37" t="s">
        <v>10</v>
      </c>
      <c r="H16" s="37" t="s">
        <v>54</v>
      </c>
      <c r="I16" s="37" t="s">
        <v>62</v>
      </c>
      <c r="J16" s="37" t="s">
        <v>11</v>
      </c>
      <c r="K16" s="95"/>
      <c r="L16" s="95"/>
    </row>
    <row r="17" spans="1:12" ht="47.25" customHeight="1">
      <c r="A17" s="87" t="s">
        <v>12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8" spans="1:12" ht="31.5" customHeight="1">
      <c r="A18" s="87" t="s">
        <v>32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</row>
    <row r="19" spans="1:12" ht="260.25" customHeight="1">
      <c r="A19" s="3" t="s">
        <v>43</v>
      </c>
      <c r="B19" s="28" t="s">
        <v>13</v>
      </c>
      <c r="C19" s="28">
        <v>862</v>
      </c>
      <c r="D19" s="4" t="s">
        <v>45</v>
      </c>
      <c r="E19" s="4" t="s">
        <v>84</v>
      </c>
      <c r="F19" s="28">
        <v>320</v>
      </c>
      <c r="G19" s="5">
        <v>31.2</v>
      </c>
      <c r="H19" s="5">
        <v>31.2</v>
      </c>
      <c r="I19" s="5">
        <v>31.2</v>
      </c>
      <c r="J19" s="5">
        <f t="shared" ref="J19:J34" si="0">G19+H19+I19</f>
        <v>93.6</v>
      </c>
      <c r="K19" s="5"/>
      <c r="L19" s="28" t="s">
        <v>55</v>
      </c>
    </row>
    <row r="20" spans="1:12" ht="35.25" customHeight="1">
      <c r="A20" s="99" t="s">
        <v>69</v>
      </c>
      <c r="B20" s="96" t="s">
        <v>13</v>
      </c>
      <c r="C20" s="55">
        <v>862</v>
      </c>
      <c r="D20" s="132" t="s">
        <v>34</v>
      </c>
      <c r="E20" s="132" t="s">
        <v>59</v>
      </c>
      <c r="F20" s="28"/>
      <c r="G20" s="5">
        <f>G21+G22+G23</f>
        <v>7575.2000000000007</v>
      </c>
      <c r="H20" s="5">
        <f t="shared" ref="H20:I20" si="1">H21+H22+H23</f>
        <v>7507</v>
      </c>
      <c r="I20" s="5">
        <f t="shared" si="1"/>
        <v>7507</v>
      </c>
      <c r="J20" s="5">
        <f>J21+J22+J23</f>
        <v>22589.200000000004</v>
      </c>
      <c r="K20" s="5"/>
      <c r="L20" s="29"/>
    </row>
    <row r="21" spans="1:12" ht="35.25" customHeight="1">
      <c r="A21" s="100"/>
      <c r="B21" s="97"/>
      <c r="C21" s="56"/>
      <c r="D21" s="133"/>
      <c r="E21" s="133"/>
      <c r="F21" s="28">
        <v>110</v>
      </c>
      <c r="G21" s="5">
        <v>2881.01</v>
      </c>
      <c r="H21" s="5">
        <v>2812.81</v>
      </c>
      <c r="I21" s="5">
        <v>2812.81</v>
      </c>
      <c r="J21" s="5">
        <f>I21+H21+G21</f>
        <v>8506.630000000001</v>
      </c>
      <c r="K21" s="5"/>
      <c r="L21" s="29"/>
    </row>
    <row r="22" spans="1:12" ht="35.25" hidden="1" customHeight="1">
      <c r="A22" s="100"/>
      <c r="B22" s="97"/>
      <c r="C22" s="56"/>
      <c r="D22" s="133"/>
      <c r="E22" s="133"/>
      <c r="F22" s="28"/>
      <c r="G22" s="5"/>
      <c r="H22" s="5"/>
      <c r="I22" s="5"/>
      <c r="J22" s="5"/>
      <c r="K22" s="5"/>
      <c r="L22" s="29"/>
    </row>
    <row r="23" spans="1:12" ht="130.5" customHeight="1">
      <c r="A23" s="101"/>
      <c r="B23" s="98"/>
      <c r="C23" s="57"/>
      <c r="D23" s="134"/>
      <c r="E23" s="134"/>
      <c r="F23" s="28">
        <v>610</v>
      </c>
      <c r="G23" s="5">
        <f>4021.01+673.18</f>
        <v>4694.1900000000005</v>
      </c>
      <c r="H23" s="5">
        <f t="shared" ref="H23:I23" si="2">4021.01+673.18</f>
        <v>4694.1900000000005</v>
      </c>
      <c r="I23" s="5">
        <f t="shared" si="2"/>
        <v>4694.1900000000005</v>
      </c>
      <c r="J23" s="5">
        <f t="shared" ref="J22:J23" si="3">I23+H23+G23</f>
        <v>14082.570000000002</v>
      </c>
      <c r="K23" s="5"/>
      <c r="L23" s="29"/>
    </row>
    <row r="24" spans="1:12" ht="159.75" customHeight="1">
      <c r="A24" s="82" t="s">
        <v>35</v>
      </c>
      <c r="B24" s="76" t="s">
        <v>13</v>
      </c>
      <c r="C24" s="49">
        <v>862</v>
      </c>
      <c r="D24" s="102" t="s">
        <v>34</v>
      </c>
      <c r="E24" s="102" t="s">
        <v>74</v>
      </c>
      <c r="F24" s="38"/>
      <c r="G24" s="31">
        <f>G25+G26+G27+G28+G29</f>
        <v>18190.7</v>
      </c>
      <c r="H24" s="31">
        <f>H25+H26+H27+H28+H29</f>
        <v>18190.7</v>
      </c>
      <c r="I24" s="31">
        <f>I25+I26+I27+I28+I29</f>
        <v>18190.7</v>
      </c>
      <c r="J24" s="91">
        <f t="shared" si="0"/>
        <v>54572.100000000006</v>
      </c>
      <c r="K24" s="91"/>
      <c r="L24" s="76" t="s">
        <v>68</v>
      </c>
    </row>
    <row r="25" spans="1:12" ht="24" customHeight="1">
      <c r="A25" s="83"/>
      <c r="B25" s="89"/>
      <c r="C25" s="58"/>
      <c r="D25" s="103"/>
      <c r="E25" s="103"/>
      <c r="F25" s="38">
        <v>110</v>
      </c>
      <c r="G25" s="31">
        <v>5694.5519999999997</v>
      </c>
      <c r="H25" s="31">
        <f>G25</f>
        <v>5694.5519999999997</v>
      </c>
      <c r="I25" s="31">
        <f>G25</f>
        <v>5694.5519999999997</v>
      </c>
      <c r="J25" s="32">
        <f t="shared" si="0"/>
        <v>17083.655999999999</v>
      </c>
      <c r="K25" s="32"/>
      <c r="L25" s="89"/>
    </row>
    <row r="26" spans="1:12" ht="24" hidden="1" customHeight="1">
      <c r="A26" s="83"/>
      <c r="B26" s="89"/>
      <c r="C26" s="58"/>
      <c r="D26" s="103"/>
      <c r="E26" s="103"/>
      <c r="F26" s="38"/>
      <c r="G26" s="31"/>
      <c r="H26" s="31"/>
      <c r="I26" s="31"/>
      <c r="J26" s="32"/>
      <c r="K26" s="32"/>
      <c r="L26" s="89"/>
    </row>
    <row r="27" spans="1:12" ht="24" customHeight="1">
      <c r="A27" s="83"/>
      <c r="B27" s="89"/>
      <c r="C27" s="58"/>
      <c r="D27" s="103"/>
      <c r="E27" s="103"/>
      <c r="F27" s="38">
        <v>240</v>
      </c>
      <c r="G27" s="31">
        <v>120.717</v>
      </c>
      <c r="H27" s="31">
        <f>G27</f>
        <v>120.717</v>
      </c>
      <c r="I27" s="31">
        <f>H27</f>
        <v>120.717</v>
      </c>
      <c r="J27" s="32">
        <f t="shared" si="0"/>
        <v>362.15100000000001</v>
      </c>
      <c r="K27" s="32"/>
      <c r="L27" s="89"/>
    </row>
    <row r="28" spans="1:12" ht="22.5" customHeight="1">
      <c r="A28" s="83"/>
      <c r="B28" s="89"/>
      <c r="C28" s="58"/>
      <c r="D28" s="103"/>
      <c r="E28" s="103"/>
      <c r="F28" s="38">
        <v>610</v>
      </c>
      <c r="G28" s="31">
        <v>12375.431</v>
      </c>
      <c r="H28" s="31">
        <f>G28</f>
        <v>12375.431</v>
      </c>
      <c r="I28" s="31">
        <f>G28</f>
        <v>12375.431</v>
      </c>
      <c r="J28" s="32">
        <f t="shared" si="0"/>
        <v>37126.293000000005</v>
      </c>
      <c r="K28" s="32"/>
      <c r="L28" s="89"/>
    </row>
    <row r="29" spans="1:12" ht="40.5" hidden="1" customHeight="1">
      <c r="A29" s="84"/>
      <c r="B29" s="90"/>
      <c r="C29" s="60"/>
      <c r="D29" s="104"/>
      <c r="E29" s="104"/>
      <c r="F29" s="38"/>
      <c r="G29" s="31"/>
      <c r="H29" s="31"/>
      <c r="I29" s="31"/>
      <c r="J29" s="32"/>
      <c r="K29" s="32"/>
      <c r="L29" s="89"/>
    </row>
    <row r="30" spans="1:12" ht="29.25" customHeight="1">
      <c r="A30" s="76" t="s">
        <v>42</v>
      </c>
      <c r="B30" s="76" t="s">
        <v>13</v>
      </c>
      <c r="C30" s="49">
        <v>862</v>
      </c>
      <c r="D30" s="52" t="s">
        <v>34</v>
      </c>
      <c r="E30" s="52" t="s">
        <v>75</v>
      </c>
      <c r="F30" s="38"/>
      <c r="G30" s="31">
        <f>SUM(G31:G34)</f>
        <v>18375.12</v>
      </c>
      <c r="H30" s="31">
        <f>SUM(H31:H34)</f>
        <v>18375.12</v>
      </c>
      <c r="I30" s="31">
        <f>SUM(I31:I34)</f>
        <v>18375.12</v>
      </c>
      <c r="J30" s="91">
        <f t="shared" si="0"/>
        <v>55125.36</v>
      </c>
      <c r="K30" s="91"/>
      <c r="L30" s="89"/>
    </row>
    <row r="31" spans="1:12" ht="20.25" customHeight="1">
      <c r="A31" s="89"/>
      <c r="B31" s="89"/>
      <c r="C31" s="50"/>
      <c r="D31" s="53"/>
      <c r="E31" s="53"/>
      <c r="F31" s="38">
        <v>110</v>
      </c>
      <c r="G31" s="31">
        <v>2937.7</v>
      </c>
      <c r="H31" s="31">
        <v>2937.7</v>
      </c>
      <c r="I31" s="31">
        <v>2937.7</v>
      </c>
      <c r="J31" s="32">
        <f t="shared" si="0"/>
        <v>8813.0999999999985</v>
      </c>
      <c r="K31" s="32"/>
      <c r="L31" s="89"/>
    </row>
    <row r="32" spans="1:12" ht="19.5" customHeight="1">
      <c r="A32" s="77"/>
      <c r="B32" s="89"/>
      <c r="C32" s="50"/>
      <c r="D32" s="53"/>
      <c r="E32" s="53"/>
      <c r="F32" s="38">
        <v>240</v>
      </c>
      <c r="G32" s="31">
        <v>2053.4</v>
      </c>
      <c r="H32" s="31">
        <v>2053.4</v>
      </c>
      <c r="I32" s="31">
        <v>2053.4</v>
      </c>
      <c r="J32" s="32">
        <f t="shared" si="0"/>
        <v>6160.2000000000007</v>
      </c>
      <c r="K32" s="32"/>
      <c r="L32" s="89"/>
    </row>
    <row r="33" spans="1:12" ht="18.75" customHeight="1">
      <c r="A33" s="77"/>
      <c r="B33" s="89"/>
      <c r="C33" s="50"/>
      <c r="D33" s="53"/>
      <c r="E33" s="53"/>
      <c r="F33" s="6">
        <v>850</v>
      </c>
      <c r="G33" s="41">
        <v>0.05</v>
      </c>
      <c r="H33" s="41">
        <v>0.05</v>
      </c>
      <c r="I33" s="41">
        <v>0.05</v>
      </c>
      <c r="J33" s="46">
        <f t="shared" si="0"/>
        <v>0.15000000000000002</v>
      </c>
      <c r="K33" s="32"/>
      <c r="L33" s="89"/>
    </row>
    <row r="34" spans="1:12" ht="24" customHeight="1">
      <c r="A34" s="77"/>
      <c r="B34" s="89"/>
      <c r="C34" s="50"/>
      <c r="D34" s="53"/>
      <c r="E34" s="53"/>
      <c r="F34" s="45">
        <v>610</v>
      </c>
      <c r="G34" s="31">
        <v>13383.97</v>
      </c>
      <c r="H34" s="31">
        <v>13383.97</v>
      </c>
      <c r="I34" s="31">
        <v>13383.97</v>
      </c>
      <c r="J34" s="32">
        <f t="shared" si="0"/>
        <v>40151.909999999996</v>
      </c>
      <c r="K34" s="32"/>
      <c r="L34" s="89"/>
    </row>
    <row r="35" spans="1:12" ht="64.5" customHeight="1">
      <c r="A35" s="82" t="s">
        <v>41</v>
      </c>
      <c r="B35" s="76" t="s">
        <v>13</v>
      </c>
      <c r="C35" s="49">
        <v>862</v>
      </c>
      <c r="D35" s="52" t="s">
        <v>34</v>
      </c>
      <c r="E35" s="52" t="s">
        <v>73</v>
      </c>
      <c r="F35" s="38"/>
      <c r="G35" s="31">
        <f>G36+G37</f>
        <v>2698.7</v>
      </c>
      <c r="H35" s="31">
        <f>H36+H37</f>
        <v>2698.7</v>
      </c>
      <c r="I35" s="31">
        <f>I36+I37</f>
        <v>2698.7</v>
      </c>
      <c r="J35" s="91">
        <f t="shared" ref="J35:J39" si="4">G35+H35+I35</f>
        <v>8096.0999999999995</v>
      </c>
      <c r="K35" s="91"/>
      <c r="L35" s="90"/>
    </row>
    <row r="36" spans="1:12" ht="35.25" customHeight="1">
      <c r="A36" s="83"/>
      <c r="B36" s="77"/>
      <c r="C36" s="50"/>
      <c r="D36" s="53"/>
      <c r="E36" s="53"/>
      <c r="F36" s="38">
        <v>240</v>
      </c>
      <c r="G36" s="31">
        <f>116.3+96.4+77.8+95.5+89.2</f>
        <v>475.2</v>
      </c>
      <c r="H36" s="31">
        <f>116.3+96.4+77.8+95.5+89.2</f>
        <v>475.2</v>
      </c>
      <c r="I36" s="31">
        <f>116.3+96.4+77.8+95.5+89.2</f>
        <v>475.2</v>
      </c>
      <c r="J36" s="32">
        <f t="shared" si="4"/>
        <v>1425.6</v>
      </c>
      <c r="K36" s="32"/>
      <c r="L36" s="28"/>
    </row>
    <row r="37" spans="1:12" ht="35.25" customHeight="1">
      <c r="A37" s="84"/>
      <c r="B37" s="78"/>
      <c r="C37" s="51"/>
      <c r="D37" s="54"/>
      <c r="E37" s="54"/>
      <c r="F37" s="38">
        <v>610</v>
      </c>
      <c r="G37" s="31">
        <v>2223.5</v>
      </c>
      <c r="H37" s="31">
        <v>2223.5</v>
      </c>
      <c r="I37" s="31">
        <v>2223.5</v>
      </c>
      <c r="J37" s="32">
        <f t="shared" si="4"/>
        <v>6670.5</v>
      </c>
      <c r="K37" s="32"/>
      <c r="L37" s="28"/>
    </row>
    <row r="38" spans="1:12" ht="108.75" hidden="1" customHeight="1">
      <c r="A38" s="36"/>
      <c r="B38" s="28"/>
      <c r="C38" s="7"/>
      <c r="D38" s="8"/>
      <c r="E38" s="9"/>
      <c r="F38" s="38"/>
      <c r="G38" s="31"/>
      <c r="H38" s="31"/>
      <c r="I38" s="31"/>
      <c r="J38" s="32"/>
      <c r="K38" s="32"/>
      <c r="L38" s="28"/>
    </row>
    <row r="39" spans="1:12" ht="124.5" customHeight="1">
      <c r="A39" s="55" t="s">
        <v>53</v>
      </c>
      <c r="B39" s="55" t="s">
        <v>13</v>
      </c>
      <c r="C39" s="49">
        <v>862</v>
      </c>
      <c r="D39" s="102" t="s">
        <v>44</v>
      </c>
      <c r="E39" s="102" t="s">
        <v>86</v>
      </c>
      <c r="F39" s="38"/>
      <c r="G39" s="31">
        <f>G40+G41</f>
        <v>831.5</v>
      </c>
      <c r="H39" s="31">
        <f t="shared" ref="H39:I39" si="5">H40+H41</f>
        <v>831.5</v>
      </c>
      <c r="I39" s="31">
        <f t="shared" si="5"/>
        <v>831.5</v>
      </c>
      <c r="J39" s="91">
        <f t="shared" si="4"/>
        <v>2494.5</v>
      </c>
      <c r="K39" s="91"/>
      <c r="L39" s="55" t="s">
        <v>67</v>
      </c>
    </row>
    <row r="40" spans="1:12" ht="24.75" customHeight="1">
      <c r="A40" s="56"/>
      <c r="B40" s="56"/>
      <c r="C40" s="58"/>
      <c r="D40" s="103"/>
      <c r="E40" s="103"/>
      <c r="F40" s="10">
        <v>320</v>
      </c>
      <c r="G40" s="33">
        <v>815.2</v>
      </c>
      <c r="H40" s="33">
        <v>815.2</v>
      </c>
      <c r="I40" s="33">
        <v>815.2</v>
      </c>
      <c r="J40" s="11">
        <f>I40+H40+G40</f>
        <v>2445.6000000000004</v>
      </c>
      <c r="K40" s="12"/>
      <c r="L40" s="56"/>
    </row>
    <row r="41" spans="1:12" ht="27.75" customHeight="1">
      <c r="A41" s="57"/>
      <c r="B41" s="57"/>
      <c r="C41" s="60"/>
      <c r="D41" s="104"/>
      <c r="E41" s="104"/>
      <c r="F41" s="10">
        <v>240</v>
      </c>
      <c r="G41" s="33">
        <v>16.3</v>
      </c>
      <c r="H41" s="33">
        <v>16.3</v>
      </c>
      <c r="I41" s="33">
        <v>16.3</v>
      </c>
      <c r="J41" s="11">
        <f>I41+H41+G41</f>
        <v>48.900000000000006</v>
      </c>
      <c r="K41" s="12"/>
      <c r="L41" s="57"/>
    </row>
    <row r="42" spans="1:12" ht="38.25" customHeight="1">
      <c r="A42" s="109" t="s">
        <v>15</v>
      </c>
      <c r="B42" s="109"/>
      <c r="C42" s="39"/>
      <c r="D42" s="38"/>
      <c r="E42" s="38"/>
      <c r="F42" s="38"/>
      <c r="G42" s="13">
        <f>G39+G35+G30+G24+G20+G19</f>
        <v>47702.42</v>
      </c>
      <c r="H42" s="13">
        <f>H39+H35+H30+H24+H20+H19</f>
        <v>47634.22</v>
      </c>
      <c r="I42" s="13">
        <f>I39+I35+I30+I24+I20+I19</f>
        <v>47634.22</v>
      </c>
      <c r="J42" s="110">
        <f>G42+H42+I42</f>
        <v>142970.85999999999</v>
      </c>
      <c r="K42" s="111"/>
      <c r="L42" s="14"/>
    </row>
    <row r="43" spans="1:12" ht="34.5" customHeight="1">
      <c r="A43" s="87" t="s">
        <v>31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</row>
    <row r="44" spans="1:12" ht="181.5" customHeight="1">
      <c r="A44" s="82" t="s">
        <v>36</v>
      </c>
      <c r="B44" s="76" t="s">
        <v>13</v>
      </c>
      <c r="C44" s="49">
        <v>862</v>
      </c>
      <c r="D44" s="52" t="s">
        <v>33</v>
      </c>
      <c r="E44" s="52" t="s">
        <v>60</v>
      </c>
      <c r="F44" s="38"/>
      <c r="G44" s="15">
        <f>G45+G46+G47+G48+G49</f>
        <v>160897.60000000001</v>
      </c>
      <c r="H44" s="15">
        <f>H45+H46+H47+H48+H49</f>
        <v>160897.60000000001</v>
      </c>
      <c r="I44" s="15">
        <f>I45+I46+I47+I48+I49</f>
        <v>160897.60000000001</v>
      </c>
      <c r="J44" s="32">
        <f t="shared" ref="J44:J49" si="6">G44+H44+I44</f>
        <v>482692.80000000005</v>
      </c>
      <c r="K44" s="87" t="s">
        <v>66</v>
      </c>
      <c r="L44" s="87"/>
    </row>
    <row r="45" spans="1:12" ht="24" customHeight="1">
      <c r="A45" s="85"/>
      <c r="B45" s="77"/>
      <c r="C45" s="50"/>
      <c r="D45" s="53"/>
      <c r="E45" s="53"/>
      <c r="F45" s="38">
        <v>110</v>
      </c>
      <c r="G45" s="15">
        <v>120925.492</v>
      </c>
      <c r="H45" s="31">
        <f t="shared" ref="H45:I49" si="7">G45</f>
        <v>120925.492</v>
      </c>
      <c r="I45" s="31">
        <f t="shared" si="7"/>
        <v>120925.492</v>
      </c>
      <c r="J45" s="32">
        <f t="shared" si="6"/>
        <v>362776.47600000002</v>
      </c>
      <c r="K45" s="87"/>
      <c r="L45" s="87"/>
    </row>
    <row r="46" spans="1:12" ht="24" hidden="1" customHeight="1">
      <c r="A46" s="85"/>
      <c r="B46" s="77"/>
      <c r="C46" s="50"/>
      <c r="D46" s="53"/>
      <c r="E46" s="53"/>
      <c r="F46" s="38"/>
      <c r="G46" s="15"/>
      <c r="H46" s="15"/>
      <c r="I46" s="15"/>
      <c r="J46" s="32"/>
      <c r="K46" s="87"/>
      <c r="L46" s="87"/>
    </row>
    <row r="47" spans="1:12" ht="24" customHeight="1">
      <c r="A47" s="85"/>
      <c r="B47" s="77"/>
      <c r="C47" s="50"/>
      <c r="D47" s="53"/>
      <c r="E47" s="53"/>
      <c r="F47" s="38">
        <v>240</v>
      </c>
      <c r="G47" s="15">
        <v>4805.9059999999999</v>
      </c>
      <c r="H47" s="15">
        <f t="shared" si="7"/>
        <v>4805.9059999999999</v>
      </c>
      <c r="I47" s="15">
        <f t="shared" si="7"/>
        <v>4805.9059999999999</v>
      </c>
      <c r="J47" s="32">
        <f t="shared" si="6"/>
        <v>14417.718000000001</v>
      </c>
      <c r="K47" s="87"/>
      <c r="L47" s="87"/>
    </row>
    <row r="48" spans="1:12" ht="24" customHeight="1">
      <c r="A48" s="85"/>
      <c r="B48" s="77"/>
      <c r="C48" s="50"/>
      <c r="D48" s="53"/>
      <c r="E48" s="53"/>
      <c r="F48" s="38">
        <v>610</v>
      </c>
      <c r="G48" s="15">
        <v>35166.201999999997</v>
      </c>
      <c r="H48" s="15">
        <f t="shared" si="7"/>
        <v>35166.201999999997</v>
      </c>
      <c r="I48" s="15">
        <f t="shared" si="7"/>
        <v>35166.201999999997</v>
      </c>
      <c r="J48" s="32">
        <f t="shared" si="6"/>
        <v>105498.606</v>
      </c>
      <c r="K48" s="87"/>
      <c r="L48" s="87"/>
    </row>
    <row r="49" spans="1:12" ht="65.25" hidden="1" customHeight="1">
      <c r="A49" s="86"/>
      <c r="B49" s="78"/>
      <c r="C49" s="51"/>
      <c r="D49" s="54"/>
      <c r="E49" s="54"/>
      <c r="F49" s="38"/>
      <c r="G49" s="15"/>
      <c r="H49" s="15"/>
      <c r="I49" s="15"/>
      <c r="J49" s="32"/>
      <c r="K49" s="87"/>
      <c r="L49" s="87"/>
    </row>
    <row r="50" spans="1:12" ht="117.75" customHeight="1">
      <c r="A50" s="113" t="s">
        <v>70</v>
      </c>
      <c r="B50" s="115"/>
      <c r="C50" s="125">
        <v>862</v>
      </c>
      <c r="D50" s="126" t="s">
        <v>33</v>
      </c>
      <c r="E50" s="129" t="s">
        <v>71</v>
      </c>
      <c r="F50" s="38"/>
      <c r="G50" s="15">
        <f>G51+G52</f>
        <v>25126.100000000002</v>
      </c>
      <c r="H50" s="15">
        <f t="shared" ref="H50:I50" si="8">H51+H52</f>
        <v>25126.100000000002</v>
      </c>
      <c r="I50" s="15">
        <f t="shared" si="8"/>
        <v>25126.100000000002</v>
      </c>
      <c r="J50" s="15">
        <f>J51+J52</f>
        <v>75378.3</v>
      </c>
      <c r="K50" s="87"/>
      <c r="L50" s="87"/>
    </row>
    <row r="51" spans="1:12" ht="30.75" customHeight="1">
      <c r="A51" s="114"/>
      <c r="B51" s="116"/>
      <c r="C51" s="50"/>
      <c r="D51" s="127"/>
      <c r="E51" s="130"/>
      <c r="F51" s="38">
        <v>110</v>
      </c>
      <c r="G51" s="15">
        <v>17212.061000000002</v>
      </c>
      <c r="H51" s="15">
        <f>G51</f>
        <v>17212.061000000002</v>
      </c>
      <c r="I51" s="15">
        <f>H51</f>
        <v>17212.061000000002</v>
      </c>
      <c r="J51" s="32">
        <f>I51+H51+G51</f>
        <v>51636.183000000005</v>
      </c>
      <c r="K51" s="87"/>
      <c r="L51" s="87"/>
    </row>
    <row r="52" spans="1:12" ht="31.5" customHeight="1">
      <c r="A52" s="114"/>
      <c r="B52" s="116"/>
      <c r="C52" s="51"/>
      <c r="D52" s="128"/>
      <c r="E52" s="131"/>
      <c r="F52" s="38">
        <v>610</v>
      </c>
      <c r="G52" s="15">
        <v>7914.0389999999998</v>
      </c>
      <c r="H52" s="15">
        <f>G52</f>
        <v>7914.0389999999998</v>
      </c>
      <c r="I52" s="15">
        <f>G52</f>
        <v>7914.0389999999998</v>
      </c>
      <c r="J52" s="32">
        <f>I52+H52+G52</f>
        <v>23742.116999999998</v>
      </c>
      <c r="K52" s="87"/>
      <c r="L52" s="87"/>
    </row>
    <row r="53" spans="1:12" ht="33.75" customHeight="1">
      <c r="A53" s="55" t="s">
        <v>42</v>
      </c>
      <c r="B53" s="55" t="s">
        <v>14</v>
      </c>
      <c r="C53" s="49">
        <v>862</v>
      </c>
      <c r="D53" s="102" t="s">
        <v>33</v>
      </c>
      <c r="E53" s="102" t="s">
        <v>75</v>
      </c>
      <c r="F53" s="88"/>
      <c r="G53" s="112">
        <f>SUM(G55:G58)</f>
        <v>50753.560000000005</v>
      </c>
      <c r="H53" s="112">
        <f>SUM(H55:H58)</f>
        <v>50753.560000000005</v>
      </c>
      <c r="I53" s="112">
        <f>SUM(I55:I58)</f>
        <v>50753.560000000005</v>
      </c>
      <c r="J53" s="91">
        <f>G53+H53+I53</f>
        <v>152260.68000000002</v>
      </c>
      <c r="K53" s="87"/>
      <c r="L53" s="87"/>
    </row>
    <row r="54" spans="1:12" ht="16.5" customHeight="1">
      <c r="A54" s="56"/>
      <c r="B54" s="56"/>
      <c r="C54" s="58"/>
      <c r="D54" s="103"/>
      <c r="E54" s="103"/>
      <c r="F54" s="88"/>
      <c r="G54" s="112"/>
      <c r="H54" s="112"/>
      <c r="I54" s="112"/>
      <c r="J54" s="91"/>
      <c r="K54" s="87"/>
      <c r="L54" s="87"/>
    </row>
    <row r="55" spans="1:12" ht="20.25" customHeight="1">
      <c r="A55" s="56"/>
      <c r="B55" s="56"/>
      <c r="C55" s="58"/>
      <c r="D55" s="103"/>
      <c r="E55" s="103"/>
      <c r="F55" s="38">
        <v>110</v>
      </c>
      <c r="G55" s="31">
        <v>27028.400000000001</v>
      </c>
      <c r="H55" s="31">
        <v>27028.400000000001</v>
      </c>
      <c r="I55" s="31">
        <v>27028.400000000001</v>
      </c>
      <c r="J55" s="32">
        <f>G55+H55+I55</f>
        <v>81085.200000000012</v>
      </c>
      <c r="K55" s="28"/>
      <c r="L55" s="28"/>
    </row>
    <row r="56" spans="1:12" ht="20.25" customHeight="1">
      <c r="A56" s="56"/>
      <c r="B56" s="56"/>
      <c r="C56" s="58"/>
      <c r="D56" s="103"/>
      <c r="E56" s="103"/>
      <c r="F56" s="38">
        <v>240</v>
      </c>
      <c r="G56" s="31">
        <v>15810.4</v>
      </c>
      <c r="H56" s="31">
        <v>15810.4</v>
      </c>
      <c r="I56" s="31">
        <v>15810.4</v>
      </c>
      <c r="J56" s="32">
        <f>G56+H56+I56</f>
        <v>47431.199999999997</v>
      </c>
      <c r="K56" s="28"/>
      <c r="L56" s="28"/>
    </row>
    <row r="57" spans="1:12" ht="22.5" customHeight="1">
      <c r="A57" s="56"/>
      <c r="B57" s="56"/>
      <c r="C57" s="58"/>
      <c r="D57" s="103"/>
      <c r="E57" s="103"/>
      <c r="F57" s="6">
        <v>850</v>
      </c>
      <c r="G57" s="31">
        <v>79.58</v>
      </c>
      <c r="H57" s="31">
        <v>79.58</v>
      </c>
      <c r="I57" s="31">
        <v>79.58</v>
      </c>
      <c r="J57" s="32">
        <f>G57+H57+I57</f>
        <v>238.74</v>
      </c>
      <c r="K57" s="28"/>
      <c r="L57" s="28"/>
    </row>
    <row r="58" spans="1:12" ht="22.5" customHeight="1">
      <c r="A58" s="56"/>
      <c r="B58" s="56"/>
      <c r="C58" s="58"/>
      <c r="D58" s="103"/>
      <c r="E58" s="103"/>
      <c r="F58" s="38">
        <v>610</v>
      </c>
      <c r="G58" s="31">
        <v>7835.18</v>
      </c>
      <c r="H58" s="31">
        <v>7835.18</v>
      </c>
      <c r="I58" s="31">
        <v>7835.18</v>
      </c>
      <c r="J58" s="32">
        <f>G58+H58+I58</f>
        <v>23505.54</v>
      </c>
      <c r="K58" s="43"/>
      <c r="L58" s="44"/>
    </row>
    <row r="59" spans="1:12" ht="42" hidden="1" customHeight="1">
      <c r="A59" s="57"/>
      <c r="B59" s="57"/>
      <c r="C59" s="60"/>
      <c r="D59" s="104"/>
      <c r="E59" s="104"/>
      <c r="F59" s="38"/>
      <c r="G59" s="31"/>
      <c r="H59" s="31"/>
      <c r="I59" s="31"/>
      <c r="J59" s="32"/>
      <c r="K59" s="43"/>
      <c r="L59" s="44"/>
    </row>
    <row r="60" spans="1:12" ht="42" customHeight="1">
      <c r="A60" s="82" t="s">
        <v>41</v>
      </c>
      <c r="B60" s="76" t="s">
        <v>14</v>
      </c>
      <c r="C60" s="49">
        <v>862</v>
      </c>
      <c r="D60" s="52" t="s">
        <v>33</v>
      </c>
      <c r="E60" s="52" t="s">
        <v>73</v>
      </c>
      <c r="F60" s="38"/>
      <c r="G60" s="31">
        <f>G61+G62</f>
        <v>1348.2</v>
      </c>
      <c r="H60" s="31">
        <f>H61+H62</f>
        <v>1348.2</v>
      </c>
      <c r="I60" s="31">
        <f>I61+I62</f>
        <v>1348.2</v>
      </c>
      <c r="J60" s="32">
        <f>G60+H60+I60</f>
        <v>4044.6000000000004</v>
      </c>
      <c r="K60" s="70" t="s">
        <v>63</v>
      </c>
      <c r="L60" s="71"/>
    </row>
    <row r="61" spans="1:12" ht="43.5" customHeight="1">
      <c r="A61" s="85"/>
      <c r="B61" s="77"/>
      <c r="C61" s="50"/>
      <c r="D61" s="53"/>
      <c r="E61" s="53"/>
      <c r="F61" s="38">
        <v>240</v>
      </c>
      <c r="G61" s="31">
        <v>584.5</v>
      </c>
      <c r="H61" s="31">
        <v>584.5</v>
      </c>
      <c r="I61" s="31">
        <v>584.5</v>
      </c>
      <c r="J61" s="32">
        <f>G61+H61+I61</f>
        <v>1753.5</v>
      </c>
      <c r="K61" s="72"/>
      <c r="L61" s="73"/>
    </row>
    <row r="62" spans="1:12" ht="42" customHeight="1">
      <c r="A62" s="86"/>
      <c r="B62" s="78"/>
      <c r="C62" s="51"/>
      <c r="D62" s="54"/>
      <c r="E62" s="54"/>
      <c r="F62" s="38">
        <v>610</v>
      </c>
      <c r="G62" s="31">
        <v>763.7</v>
      </c>
      <c r="H62" s="31">
        <v>763.7</v>
      </c>
      <c r="I62" s="31">
        <v>763.7</v>
      </c>
      <c r="J62" s="32">
        <f>G62+H62+I62</f>
        <v>2291.1000000000004</v>
      </c>
      <c r="K62" s="74"/>
      <c r="L62" s="75"/>
    </row>
    <row r="63" spans="1:12" ht="42" hidden="1" customHeight="1">
      <c r="A63" s="79"/>
      <c r="B63" s="76"/>
      <c r="C63" s="49"/>
      <c r="D63" s="49"/>
      <c r="E63" s="61"/>
      <c r="F63" s="92"/>
      <c r="G63" s="49"/>
      <c r="H63" s="67"/>
      <c r="I63" s="67"/>
      <c r="J63" s="49"/>
      <c r="K63" s="28"/>
      <c r="L63" s="76"/>
    </row>
    <row r="64" spans="1:12" ht="42" hidden="1" customHeight="1">
      <c r="A64" s="80"/>
      <c r="B64" s="77"/>
      <c r="C64" s="58"/>
      <c r="D64" s="58"/>
      <c r="E64" s="62"/>
      <c r="F64" s="93"/>
      <c r="G64" s="58"/>
      <c r="H64" s="68"/>
      <c r="I64" s="68"/>
      <c r="J64" s="58"/>
      <c r="K64" s="28"/>
      <c r="L64" s="89"/>
    </row>
    <row r="65" spans="1:12" ht="102.75" hidden="1" customHeight="1">
      <c r="A65" s="81"/>
      <c r="B65" s="78"/>
      <c r="C65" s="60"/>
      <c r="D65" s="60"/>
      <c r="E65" s="63"/>
      <c r="F65" s="94"/>
      <c r="G65" s="60"/>
      <c r="H65" s="69"/>
      <c r="I65" s="69"/>
      <c r="J65" s="60"/>
      <c r="K65" s="28"/>
      <c r="L65" s="90"/>
    </row>
    <row r="66" spans="1:12" ht="27" hidden="1" customHeight="1">
      <c r="A66" s="79"/>
      <c r="B66" s="76"/>
      <c r="C66" s="49"/>
      <c r="D66" s="49"/>
      <c r="E66" s="61"/>
      <c r="F66" s="76"/>
      <c r="G66" s="64"/>
      <c r="H66" s="64"/>
      <c r="I66" s="64"/>
      <c r="J66" s="64"/>
      <c r="K66" s="29"/>
      <c r="L66" s="30"/>
    </row>
    <row r="67" spans="1:12" ht="24" hidden="1" customHeight="1">
      <c r="A67" s="80"/>
      <c r="B67" s="77"/>
      <c r="C67" s="58"/>
      <c r="D67" s="58"/>
      <c r="E67" s="62"/>
      <c r="F67" s="77"/>
      <c r="G67" s="65"/>
      <c r="H67" s="65"/>
      <c r="I67" s="65"/>
      <c r="J67" s="65"/>
      <c r="K67" s="29"/>
      <c r="L67" s="30"/>
    </row>
    <row r="68" spans="1:12" ht="90" hidden="1" customHeight="1">
      <c r="A68" s="81"/>
      <c r="B68" s="78"/>
      <c r="C68" s="60"/>
      <c r="D68" s="60"/>
      <c r="E68" s="63"/>
      <c r="F68" s="78"/>
      <c r="G68" s="66"/>
      <c r="H68" s="66"/>
      <c r="I68" s="66"/>
      <c r="J68" s="66"/>
      <c r="K68" s="29"/>
      <c r="L68" s="30"/>
    </row>
    <row r="69" spans="1:12" ht="85.5" customHeight="1">
      <c r="A69" s="82" t="s">
        <v>37</v>
      </c>
      <c r="B69" s="76" t="s">
        <v>13</v>
      </c>
      <c r="C69" s="49">
        <v>862</v>
      </c>
      <c r="D69" s="52" t="s">
        <v>45</v>
      </c>
      <c r="E69" s="52" t="s">
        <v>85</v>
      </c>
      <c r="F69" s="38"/>
      <c r="G69" s="31">
        <f>G71+G72+G70</f>
        <v>14829.300000000001</v>
      </c>
      <c r="H69" s="31">
        <f>H71+H72+H70</f>
        <v>14829.300000000001</v>
      </c>
      <c r="I69" s="31">
        <f>I71+I72+I70</f>
        <v>14829.300000000001</v>
      </c>
      <c r="J69" s="31">
        <f>I69+H69+G69</f>
        <v>44487.9</v>
      </c>
      <c r="K69" s="117" t="s">
        <v>64</v>
      </c>
      <c r="L69" s="118"/>
    </row>
    <row r="70" spans="1:12" ht="33.75" customHeight="1">
      <c r="A70" s="83"/>
      <c r="B70" s="89"/>
      <c r="C70" s="58"/>
      <c r="D70" s="59"/>
      <c r="E70" s="59"/>
      <c r="F70" s="38">
        <v>110</v>
      </c>
      <c r="G70" s="31">
        <v>1269.5840000000001</v>
      </c>
      <c r="H70" s="31">
        <f t="shared" ref="H70:I72" si="9">G70</f>
        <v>1269.5840000000001</v>
      </c>
      <c r="I70" s="31">
        <f t="shared" si="9"/>
        <v>1269.5840000000001</v>
      </c>
      <c r="J70" s="32">
        <f>G70+H70+I70</f>
        <v>3808.7520000000004</v>
      </c>
      <c r="K70" s="119"/>
      <c r="L70" s="120"/>
    </row>
    <row r="71" spans="1:12" ht="33" customHeight="1">
      <c r="A71" s="83"/>
      <c r="B71" s="89"/>
      <c r="C71" s="50"/>
      <c r="D71" s="53"/>
      <c r="E71" s="53"/>
      <c r="F71" s="38">
        <v>240</v>
      </c>
      <c r="G71" s="31">
        <v>8576.2009999999991</v>
      </c>
      <c r="H71" s="31">
        <f t="shared" si="9"/>
        <v>8576.2009999999991</v>
      </c>
      <c r="I71" s="31">
        <f t="shared" si="9"/>
        <v>8576.2009999999991</v>
      </c>
      <c r="J71" s="32">
        <f>G71+H71+I71</f>
        <v>25728.602999999996</v>
      </c>
      <c r="K71" s="119"/>
      <c r="L71" s="120"/>
    </row>
    <row r="72" spans="1:12" ht="30.75" customHeight="1">
      <c r="A72" s="84"/>
      <c r="B72" s="90"/>
      <c r="C72" s="51"/>
      <c r="D72" s="54"/>
      <c r="E72" s="54"/>
      <c r="F72" s="38">
        <v>610</v>
      </c>
      <c r="G72" s="31">
        <v>4983.5150000000003</v>
      </c>
      <c r="H72" s="31">
        <f t="shared" si="9"/>
        <v>4983.5150000000003</v>
      </c>
      <c r="I72" s="31">
        <f t="shared" si="9"/>
        <v>4983.5150000000003</v>
      </c>
      <c r="J72" s="32">
        <f>G72+H72+I72</f>
        <v>14950.545000000002</v>
      </c>
      <c r="K72" s="121"/>
      <c r="L72" s="122"/>
    </row>
    <row r="73" spans="1:12" ht="31.5" customHeight="1">
      <c r="A73" s="107" t="s">
        <v>16</v>
      </c>
      <c r="B73" s="107"/>
      <c r="C73" s="16"/>
      <c r="D73" s="17"/>
      <c r="E73" s="17"/>
      <c r="F73" s="17"/>
      <c r="G73" s="13">
        <f>G69+G60+G53+G50+G44</f>
        <v>252954.76</v>
      </c>
      <c r="H73" s="13">
        <f t="shared" ref="H73:J73" si="10">H69+H60+H53+H50+H44</f>
        <v>252954.76</v>
      </c>
      <c r="I73" s="13">
        <f t="shared" si="10"/>
        <v>252954.76</v>
      </c>
      <c r="J73" s="13">
        <f t="shared" si="10"/>
        <v>758864.28</v>
      </c>
      <c r="K73" s="108"/>
      <c r="L73" s="108"/>
    </row>
    <row r="74" spans="1:12" ht="22.5" customHeight="1">
      <c r="A74" s="87" t="s">
        <v>17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</row>
    <row r="75" spans="1:12" ht="90.75" customHeight="1">
      <c r="A75" s="76" t="s">
        <v>42</v>
      </c>
      <c r="B75" s="76" t="s">
        <v>13</v>
      </c>
      <c r="C75" s="49">
        <v>862</v>
      </c>
      <c r="D75" s="102" t="s">
        <v>33</v>
      </c>
      <c r="E75" s="102" t="s">
        <v>75</v>
      </c>
      <c r="F75" s="38"/>
      <c r="G75" s="31">
        <f>G76+G77</f>
        <v>9560.098</v>
      </c>
      <c r="H75" s="31">
        <f t="shared" ref="H75:I75" si="11">H76+H77</f>
        <v>9560.098</v>
      </c>
      <c r="I75" s="31">
        <f t="shared" si="11"/>
        <v>9560.098</v>
      </c>
      <c r="J75" s="31">
        <f>G75+H75+I75</f>
        <v>28680.294000000002</v>
      </c>
      <c r="K75" s="87" t="s">
        <v>65</v>
      </c>
      <c r="L75" s="87"/>
    </row>
    <row r="76" spans="1:12" ht="26.25" customHeight="1">
      <c r="A76" s="89"/>
      <c r="B76" s="89"/>
      <c r="C76" s="58"/>
      <c r="D76" s="103"/>
      <c r="E76" s="103"/>
      <c r="F76" s="38">
        <v>610</v>
      </c>
      <c r="G76" s="31">
        <v>9560.098</v>
      </c>
      <c r="H76" s="47">
        <v>9560.098</v>
      </c>
      <c r="I76" s="47">
        <v>9560.098</v>
      </c>
      <c r="J76" s="32">
        <f>G76+H76+I76</f>
        <v>28680.294000000002</v>
      </c>
      <c r="K76" s="28"/>
      <c r="L76" s="28"/>
    </row>
    <row r="77" spans="1:12" ht="27.75" hidden="1" customHeight="1">
      <c r="A77" s="89"/>
      <c r="B77" s="89"/>
      <c r="C77" s="60"/>
      <c r="D77" s="104"/>
      <c r="E77" s="104"/>
      <c r="F77" s="45"/>
      <c r="G77" s="31"/>
      <c r="H77" s="31"/>
      <c r="I77" s="31"/>
      <c r="J77" s="32"/>
      <c r="K77" s="28"/>
      <c r="L77" s="28"/>
    </row>
    <row r="78" spans="1:12" ht="114" customHeight="1">
      <c r="A78" s="28" t="s">
        <v>87</v>
      </c>
      <c r="B78" s="28" t="s">
        <v>13</v>
      </c>
      <c r="C78" s="39">
        <v>862</v>
      </c>
      <c r="D78" s="40" t="s">
        <v>33</v>
      </c>
      <c r="E78" s="40" t="s">
        <v>88</v>
      </c>
      <c r="F78" s="38">
        <v>610</v>
      </c>
      <c r="G78" s="31">
        <v>28.6</v>
      </c>
      <c r="H78" s="31">
        <v>28.6</v>
      </c>
      <c r="I78" s="31">
        <v>28.6</v>
      </c>
      <c r="J78" s="32">
        <f>I78+H78+G78</f>
        <v>85.800000000000011</v>
      </c>
      <c r="K78" s="28"/>
      <c r="L78" s="28"/>
    </row>
    <row r="79" spans="1:12" ht="116.25" hidden="1" customHeight="1">
      <c r="A79" s="28"/>
      <c r="B79" s="28"/>
      <c r="C79" s="39"/>
      <c r="D79" s="40"/>
      <c r="E79" s="40"/>
      <c r="F79" s="38"/>
      <c r="G79" s="31"/>
      <c r="H79" s="31"/>
      <c r="I79" s="31"/>
      <c r="J79" s="32"/>
      <c r="K79" s="28"/>
      <c r="L79" s="28"/>
    </row>
    <row r="80" spans="1:12" ht="27.75" customHeight="1">
      <c r="A80" s="107" t="s">
        <v>18</v>
      </c>
      <c r="B80" s="107"/>
      <c r="C80" s="16"/>
      <c r="D80" s="17"/>
      <c r="E80" s="17"/>
      <c r="F80" s="17"/>
      <c r="G80" s="13">
        <f>G75+G79+G78</f>
        <v>9588.6980000000003</v>
      </c>
      <c r="H80" s="13">
        <f t="shared" ref="H80:I80" si="12">H75+H79+H78</f>
        <v>9588.6980000000003</v>
      </c>
      <c r="I80" s="13">
        <f t="shared" si="12"/>
        <v>9588.6980000000003</v>
      </c>
      <c r="J80" s="13">
        <f t="shared" ref="J80" si="13">J75+J79</f>
        <v>28680.294000000002</v>
      </c>
      <c r="K80" s="108"/>
      <c r="L80" s="108"/>
    </row>
    <row r="81" spans="1:12" ht="35.25" customHeight="1">
      <c r="A81" s="87" t="s">
        <v>19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</row>
    <row r="82" spans="1:12" ht="122.25" customHeight="1">
      <c r="A82" s="3" t="s">
        <v>38</v>
      </c>
      <c r="B82" s="28" t="s">
        <v>14</v>
      </c>
      <c r="C82" s="39">
        <v>862</v>
      </c>
      <c r="D82" s="40" t="s">
        <v>46</v>
      </c>
      <c r="E82" s="40" t="s">
        <v>82</v>
      </c>
      <c r="F82" s="38">
        <v>240</v>
      </c>
      <c r="G82" s="31">
        <v>188</v>
      </c>
      <c r="H82" s="31">
        <v>188</v>
      </c>
      <c r="I82" s="31">
        <v>188</v>
      </c>
      <c r="J82" s="31">
        <f>G82+H82+I82</f>
        <v>564</v>
      </c>
      <c r="K82" s="87" t="s">
        <v>56</v>
      </c>
      <c r="L82" s="87"/>
    </row>
    <row r="83" spans="1:12" ht="27.75" customHeight="1">
      <c r="A83" s="107" t="s">
        <v>20</v>
      </c>
      <c r="B83" s="107"/>
      <c r="C83" s="16"/>
      <c r="D83" s="17"/>
      <c r="E83" s="17"/>
      <c r="F83" s="17"/>
      <c r="G83" s="13">
        <f>G82</f>
        <v>188</v>
      </c>
      <c r="H83" s="13">
        <f>H82</f>
        <v>188</v>
      </c>
      <c r="I83" s="13">
        <f>I82</f>
        <v>188</v>
      </c>
      <c r="J83" s="13">
        <f>J82</f>
        <v>564</v>
      </c>
      <c r="K83" s="87"/>
      <c r="L83" s="87"/>
    </row>
    <row r="84" spans="1:12" ht="33.75" customHeight="1">
      <c r="A84" s="87" t="s">
        <v>21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</row>
    <row r="85" spans="1:12" ht="146.25" customHeight="1">
      <c r="A85" s="34" t="s">
        <v>39</v>
      </c>
      <c r="B85" s="29" t="s">
        <v>14</v>
      </c>
      <c r="C85" s="42">
        <v>862</v>
      </c>
      <c r="D85" s="18" t="s">
        <v>46</v>
      </c>
      <c r="E85" s="19" t="s">
        <v>81</v>
      </c>
      <c r="F85" s="28">
        <v>240</v>
      </c>
      <c r="G85" s="32">
        <v>683</v>
      </c>
      <c r="H85" s="32">
        <v>683</v>
      </c>
      <c r="I85" s="32">
        <v>683</v>
      </c>
      <c r="J85" s="32">
        <f>G85+H85+I85</f>
        <v>2049</v>
      </c>
      <c r="K85" s="28"/>
      <c r="L85" s="28"/>
    </row>
    <row r="86" spans="1:12" ht="213.75" customHeight="1">
      <c r="A86" s="34" t="s">
        <v>79</v>
      </c>
      <c r="B86" s="29" t="s">
        <v>14</v>
      </c>
      <c r="C86" s="42">
        <v>862</v>
      </c>
      <c r="D86" s="18" t="s">
        <v>46</v>
      </c>
      <c r="E86" s="19" t="s">
        <v>80</v>
      </c>
      <c r="F86" s="28">
        <v>240</v>
      </c>
      <c r="G86" s="32">
        <v>60.81</v>
      </c>
      <c r="H86" s="32">
        <v>60.81</v>
      </c>
      <c r="I86" s="32">
        <v>60.81</v>
      </c>
      <c r="J86" s="32">
        <f>G86+H86+I86</f>
        <v>182.43</v>
      </c>
      <c r="K86" s="28"/>
      <c r="L86" s="28"/>
    </row>
    <row r="87" spans="1:12" ht="160.5" customHeight="1">
      <c r="A87" s="34" t="s">
        <v>77</v>
      </c>
      <c r="B87" s="29" t="s">
        <v>14</v>
      </c>
      <c r="C87" s="42">
        <v>862</v>
      </c>
      <c r="D87" s="18" t="s">
        <v>46</v>
      </c>
      <c r="E87" s="19" t="s">
        <v>78</v>
      </c>
      <c r="F87" s="28">
        <v>240</v>
      </c>
      <c r="G87" s="32">
        <v>1.0900000000000001</v>
      </c>
      <c r="H87" s="32">
        <v>1.0900000000000001</v>
      </c>
      <c r="I87" s="32">
        <v>1.0900000000000001</v>
      </c>
      <c r="J87" s="32">
        <f>G87+H87+I87</f>
        <v>3.2700000000000005</v>
      </c>
      <c r="K87" s="28"/>
      <c r="L87" s="28"/>
    </row>
    <row r="88" spans="1:12" ht="22.5" customHeight="1">
      <c r="A88" s="107" t="s">
        <v>22</v>
      </c>
      <c r="B88" s="107"/>
      <c r="C88" s="16"/>
      <c r="D88" s="17"/>
      <c r="E88" s="17"/>
      <c r="F88" s="17"/>
      <c r="G88" s="20">
        <f>G85+G86+G87</f>
        <v>744.9</v>
      </c>
      <c r="H88" s="20">
        <f t="shared" ref="H88:J88" si="14">H85+H86+H87</f>
        <v>744.9</v>
      </c>
      <c r="I88" s="20">
        <f t="shared" si="14"/>
        <v>744.9</v>
      </c>
      <c r="J88" s="20">
        <f t="shared" si="14"/>
        <v>2234.6999999999998</v>
      </c>
      <c r="K88" s="108"/>
      <c r="L88" s="108"/>
    </row>
    <row r="89" spans="1:12" ht="33.75" customHeight="1">
      <c r="A89" s="105" t="s">
        <v>58</v>
      </c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</row>
    <row r="90" spans="1:12" ht="125.25" customHeight="1">
      <c r="A90" s="21" t="s">
        <v>57</v>
      </c>
      <c r="B90" s="35"/>
      <c r="C90" s="38">
        <v>862</v>
      </c>
      <c r="D90" s="40" t="s">
        <v>33</v>
      </c>
      <c r="E90" s="40" t="s">
        <v>76</v>
      </c>
      <c r="F90" s="38">
        <v>240</v>
      </c>
      <c r="G90" s="15">
        <v>30</v>
      </c>
      <c r="H90" s="15">
        <v>30</v>
      </c>
      <c r="I90" s="15">
        <v>30</v>
      </c>
      <c r="J90" s="15">
        <f>G90+H90+I90</f>
        <v>90</v>
      </c>
      <c r="K90" s="38"/>
      <c r="L90" s="38"/>
    </row>
    <row r="91" spans="1:12" ht="153" customHeight="1">
      <c r="A91" s="21" t="s">
        <v>47</v>
      </c>
      <c r="B91" s="28" t="s">
        <v>13</v>
      </c>
      <c r="C91" s="38">
        <v>862</v>
      </c>
      <c r="D91" s="40" t="s">
        <v>46</v>
      </c>
      <c r="E91" s="40" t="s">
        <v>83</v>
      </c>
      <c r="F91" s="38">
        <v>240</v>
      </c>
      <c r="G91" s="15">
        <v>48</v>
      </c>
      <c r="H91" s="15">
        <v>48</v>
      </c>
      <c r="I91" s="15">
        <v>48</v>
      </c>
      <c r="J91" s="15">
        <f>G91+H91+I91</f>
        <v>144</v>
      </c>
      <c r="K91" s="22"/>
      <c r="L91" s="22"/>
    </row>
    <row r="92" spans="1:12" ht="18.75">
      <c r="A92" s="106" t="s">
        <v>40</v>
      </c>
      <c r="B92" s="106"/>
      <c r="C92" s="22"/>
      <c r="D92" s="22"/>
      <c r="E92" s="22"/>
      <c r="F92" s="22"/>
      <c r="G92" s="23">
        <f>G91+G90</f>
        <v>78</v>
      </c>
      <c r="H92" s="23">
        <f>H91+H90</f>
        <v>78</v>
      </c>
      <c r="I92" s="23">
        <f>I91+I90</f>
        <v>78</v>
      </c>
      <c r="J92" s="23">
        <f>J91+J90</f>
        <v>234</v>
      </c>
      <c r="K92" s="22"/>
      <c r="L92" s="22"/>
    </row>
    <row r="93" spans="1:12" ht="18.7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 ht="18.75">
      <c r="A94" s="24" t="s">
        <v>48</v>
      </c>
      <c r="B94" s="24"/>
      <c r="C94" s="24"/>
      <c r="D94" s="24"/>
      <c r="E94" s="24"/>
      <c r="F94" s="24"/>
      <c r="G94" s="23">
        <f>G92+G88+G83+G80+G73+G42</f>
        <v>311256.77799999999</v>
      </c>
      <c r="H94" s="23">
        <f>H42+H73+H80+H83+H88+H92</f>
        <v>311188.57799999998</v>
      </c>
      <c r="I94" s="23">
        <f>I42+I73+I80+I83+I88+I92</f>
        <v>311188.57799999998</v>
      </c>
      <c r="J94" s="23">
        <f>G94+H94+I94</f>
        <v>933633.93399999989</v>
      </c>
      <c r="K94" s="22"/>
      <c r="L94" s="22"/>
    </row>
    <row r="95" spans="1:12" ht="18.75">
      <c r="A95" s="24" t="s">
        <v>49</v>
      </c>
      <c r="B95" s="24"/>
      <c r="C95" s="24"/>
      <c r="D95" s="24"/>
      <c r="E95" s="24"/>
      <c r="F95" s="24"/>
      <c r="G95" s="23"/>
      <c r="H95" s="23"/>
      <c r="I95" s="23"/>
      <c r="J95" s="23"/>
      <c r="K95" s="22"/>
      <c r="L95" s="22"/>
    </row>
    <row r="96" spans="1:12" ht="18.75">
      <c r="A96" s="24" t="s">
        <v>50</v>
      </c>
      <c r="B96" s="24"/>
      <c r="C96" s="24"/>
      <c r="D96" s="24"/>
      <c r="E96" s="24"/>
      <c r="F96" s="24"/>
      <c r="G96" s="23">
        <f>G30+G53+G75+G82+G85+G90+G91+G86+G87+G79+G78</f>
        <v>79728.278000000006</v>
      </c>
      <c r="H96" s="23">
        <f t="shared" ref="H96:I96" si="15">H30+H53+H75+H82+H85+H90+H91+H86+H87+H79+H78</f>
        <v>79728.278000000006</v>
      </c>
      <c r="I96" s="23">
        <f t="shared" si="15"/>
        <v>79728.278000000006</v>
      </c>
      <c r="J96" s="23">
        <f>J30+J53+J75+J82+J85+J90+J91</f>
        <v>238913.33400000003</v>
      </c>
      <c r="K96" s="22"/>
      <c r="L96" s="22"/>
    </row>
    <row r="97" spans="1:12" ht="18.75">
      <c r="A97" s="24" t="s">
        <v>51</v>
      </c>
      <c r="B97" s="24"/>
      <c r="C97" s="24"/>
      <c r="D97" s="24"/>
      <c r="E97" s="24"/>
      <c r="F97" s="24"/>
      <c r="G97" s="23">
        <f>G19+G20+G24+G44+G50+G69+G39</f>
        <v>227481.60000000001</v>
      </c>
      <c r="H97" s="23">
        <f t="shared" ref="H97:I97" si="16">H19+H20+H24+H44+H50+H69+H39</f>
        <v>227413.4</v>
      </c>
      <c r="I97" s="23">
        <f t="shared" si="16"/>
        <v>227413.4</v>
      </c>
      <c r="J97" s="23">
        <f t="shared" ref="J97" si="17">J19+J20+J24+J44+J50+J69+J39</f>
        <v>682308.40000000014</v>
      </c>
      <c r="K97" s="22"/>
      <c r="L97" s="22"/>
    </row>
    <row r="98" spans="1:12" ht="18.75">
      <c r="A98" s="24" t="s">
        <v>52</v>
      </c>
      <c r="B98" s="24"/>
      <c r="C98" s="24"/>
      <c r="D98" s="24"/>
      <c r="E98" s="24"/>
      <c r="F98" s="24"/>
      <c r="G98" s="23">
        <f>G35+G60</f>
        <v>4046.8999999999996</v>
      </c>
      <c r="H98" s="23">
        <f t="shared" ref="H98:I98" si="18">H35+H60</f>
        <v>4046.8999999999996</v>
      </c>
      <c r="I98" s="23">
        <f t="shared" si="18"/>
        <v>4046.8999999999996</v>
      </c>
      <c r="J98" s="23">
        <f>G98+H98+I98</f>
        <v>12140.699999999999</v>
      </c>
      <c r="K98" s="22"/>
      <c r="L98" s="22"/>
    </row>
    <row r="99" spans="1:12" ht="18.75">
      <c r="A99" s="25"/>
      <c r="B99" s="25"/>
      <c r="C99" s="25"/>
      <c r="D99" s="25"/>
      <c r="E99" s="25"/>
      <c r="F99" s="25"/>
      <c r="G99" s="26"/>
      <c r="H99" s="26"/>
      <c r="I99" s="26"/>
      <c r="J99" s="25"/>
      <c r="K99" s="25"/>
      <c r="L99" s="25"/>
    </row>
    <row r="100" spans="1:12">
      <c r="G100" s="27"/>
    </row>
  </sheetData>
  <mergeCells count="118">
    <mergeCell ref="E50:E52"/>
    <mergeCell ref="C53:C59"/>
    <mergeCell ref="D53:D59"/>
    <mergeCell ref="E53:E59"/>
    <mergeCell ref="C20:C23"/>
    <mergeCell ref="D20:D23"/>
    <mergeCell ref="E20:E23"/>
    <mergeCell ref="A12:L12"/>
    <mergeCell ref="A84:L84"/>
    <mergeCell ref="A73:B73"/>
    <mergeCell ref="K73:L73"/>
    <mergeCell ref="K75:L75"/>
    <mergeCell ref="A75:A77"/>
    <mergeCell ref="A24:A29"/>
    <mergeCell ref="B24:B29"/>
    <mergeCell ref="G53:G54"/>
    <mergeCell ref="H53:H54"/>
    <mergeCell ref="J53:J54"/>
    <mergeCell ref="A83:B83"/>
    <mergeCell ref="K83:L83"/>
    <mergeCell ref="B75:B77"/>
    <mergeCell ref="A74:L74"/>
    <mergeCell ref="C66:C68"/>
    <mergeCell ref="A60:A62"/>
    <mergeCell ref="B60:B62"/>
    <mergeCell ref="B69:B72"/>
    <mergeCell ref="J39:K39"/>
    <mergeCell ref="K44:L54"/>
    <mergeCell ref="K14:L16"/>
    <mergeCell ref="A14:A16"/>
    <mergeCell ref="B14:B16"/>
    <mergeCell ref="A89:L89"/>
    <mergeCell ref="A92:B92"/>
    <mergeCell ref="A88:B88"/>
    <mergeCell ref="K88:L88"/>
    <mergeCell ref="A69:A72"/>
    <mergeCell ref="A42:B42"/>
    <mergeCell ref="J42:K42"/>
    <mergeCell ref="I53:I54"/>
    <mergeCell ref="A50:A52"/>
    <mergeCell ref="B50:B52"/>
    <mergeCell ref="A80:B80"/>
    <mergeCell ref="K80:L80"/>
    <mergeCell ref="A81:L81"/>
    <mergeCell ref="K82:L82"/>
    <mergeCell ref="C44:C49"/>
    <mergeCell ref="D44:D49"/>
    <mergeCell ref="E44:E49"/>
    <mergeCell ref="E60:E62"/>
    <mergeCell ref="G66:G68"/>
    <mergeCell ref="K69:L72"/>
    <mergeCell ref="E75:E77"/>
    <mergeCell ref="B53:B59"/>
    <mergeCell ref="C75:C77"/>
    <mergeCell ref="D75:D77"/>
    <mergeCell ref="C14:F15"/>
    <mergeCell ref="G14:J14"/>
    <mergeCell ref="G15:J15"/>
    <mergeCell ref="C30:C34"/>
    <mergeCell ref="D30:D34"/>
    <mergeCell ref="A30:A34"/>
    <mergeCell ref="A17:L17"/>
    <mergeCell ref="A18:L18"/>
    <mergeCell ref="J24:K24"/>
    <mergeCell ref="B30:B34"/>
    <mergeCell ref="B20:B23"/>
    <mergeCell ref="A20:A23"/>
    <mergeCell ref="C24:C29"/>
    <mergeCell ref="D24:D29"/>
    <mergeCell ref="E24:E29"/>
    <mergeCell ref="A35:A37"/>
    <mergeCell ref="B35:B37"/>
    <mergeCell ref="A63:A65"/>
    <mergeCell ref="B63:B65"/>
    <mergeCell ref="B44:B49"/>
    <mergeCell ref="A44:A49"/>
    <mergeCell ref="A43:L43"/>
    <mergeCell ref="F53:F54"/>
    <mergeCell ref="H63:H65"/>
    <mergeCell ref="L63:L65"/>
    <mergeCell ref="L24:L35"/>
    <mergeCell ref="J30:K30"/>
    <mergeCell ref="J35:K35"/>
    <mergeCell ref="F63:F65"/>
    <mergeCell ref="A39:A41"/>
    <mergeCell ref="E30:E34"/>
    <mergeCell ref="C60:C62"/>
    <mergeCell ref="D60:D62"/>
    <mergeCell ref="B39:B41"/>
    <mergeCell ref="C39:C41"/>
    <mergeCell ref="D39:D41"/>
    <mergeCell ref="E39:E41"/>
    <mergeCell ref="C50:C52"/>
    <mergeCell ref="D50:D52"/>
    <mergeCell ref="I2:L2"/>
    <mergeCell ref="C35:C37"/>
    <mergeCell ref="D35:D37"/>
    <mergeCell ref="E35:E37"/>
    <mergeCell ref="L39:L41"/>
    <mergeCell ref="A53:A59"/>
    <mergeCell ref="C69:C72"/>
    <mergeCell ref="D69:D72"/>
    <mergeCell ref="E69:E72"/>
    <mergeCell ref="D66:D68"/>
    <mergeCell ref="E66:E68"/>
    <mergeCell ref="C63:C65"/>
    <mergeCell ref="D63:D65"/>
    <mergeCell ref="E63:E65"/>
    <mergeCell ref="J66:J68"/>
    <mergeCell ref="I63:I65"/>
    <mergeCell ref="J63:J65"/>
    <mergeCell ref="I66:I68"/>
    <mergeCell ref="K60:L62"/>
    <mergeCell ref="G63:G65"/>
    <mergeCell ref="F66:F68"/>
    <mergeCell ref="A66:A68"/>
    <mergeCell ref="B66:B68"/>
    <mergeCell ref="H66:H68"/>
  </mergeCells>
  <phoneticPr fontId="6" type="noConversion"/>
  <printOptions horizontalCentered="1"/>
  <pageMargins left="0.19685039370078741" right="0.19685039370078741" top="0.35433070866141736" bottom="0.19685039370078741" header="0" footer="0"/>
  <pageSetup paperSize="9" scale="50" fitToWidth="4" fitToHeight="4" orientation="landscape" horizontalDpi="180" verticalDpi="180" r:id="rId1"/>
  <rowBreaks count="4" manualBreakCount="4">
    <brk id="23" max="11" man="1"/>
    <brk id="49" max="11" man="1"/>
    <brk id="78" max="11" man="1"/>
    <brk id="8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2014-11-02T05:47:11Z</cp:lastPrinted>
  <dcterms:created xsi:type="dcterms:W3CDTF">2006-09-28T05:33:49Z</dcterms:created>
  <dcterms:modified xsi:type="dcterms:W3CDTF">2015-12-08T04:02:56Z</dcterms:modified>
</cp:coreProperties>
</file>