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5" yWindow="-255" windowWidth="15180" windowHeight="11640" tabRatio="588"/>
  </bookViews>
  <sheets>
    <sheet name="таблица 1" sheetId="18" r:id="rId1"/>
  </sheets>
  <definedNames>
    <definedName name="_xlnm.Print_Area" localSheetId="0">'таблица 1'!$A$1:$H$80</definedName>
  </definedNames>
  <calcPr calcId="125725" refMode="R1C1"/>
</workbook>
</file>

<file path=xl/calcChain.xml><?xml version="1.0" encoding="utf-8"?>
<calcChain xmlns="http://schemas.openxmlformats.org/spreadsheetml/2006/main">
  <c r="D79" i="18"/>
  <c r="C79"/>
  <c r="C16"/>
  <c r="E9"/>
  <c r="D64"/>
  <c r="D61"/>
  <c r="D58"/>
  <c r="D53"/>
  <c r="D9"/>
  <c r="D16"/>
  <c r="D8" s="1"/>
  <c r="D51" s="1"/>
  <c r="D27"/>
  <c r="D25" s="1"/>
  <c r="G42"/>
  <c r="H42" s="1"/>
  <c r="G23"/>
  <c r="H23" s="1"/>
  <c r="G21"/>
  <c r="H21" s="1"/>
  <c r="G22"/>
  <c r="H22" s="1"/>
  <c r="C9"/>
  <c r="C8" s="1"/>
  <c r="C51" s="1"/>
  <c r="G54"/>
  <c r="H54" s="1"/>
  <c r="H53" s="1"/>
  <c r="G56"/>
  <c r="H56" s="1"/>
  <c r="F53"/>
  <c r="G53" s="1"/>
  <c r="G52" s="1"/>
  <c r="E53"/>
  <c r="C53"/>
  <c r="C52" s="1"/>
  <c r="G55"/>
  <c r="H55" s="1"/>
  <c r="G57"/>
  <c r="H57"/>
  <c r="F58"/>
  <c r="F52" s="1"/>
  <c r="C27"/>
  <c r="C25"/>
  <c r="G67"/>
  <c r="H67" s="1"/>
  <c r="G60"/>
  <c r="H60"/>
  <c r="G59"/>
  <c r="H59" s="1"/>
  <c r="H58" s="1"/>
  <c r="C61"/>
  <c r="C58"/>
  <c r="G66"/>
  <c r="H66"/>
  <c r="G65"/>
  <c r="G64" s="1"/>
  <c r="H65"/>
  <c r="H64" s="1"/>
  <c r="G63"/>
  <c r="H63" s="1"/>
  <c r="H61" s="1"/>
  <c r="G62"/>
  <c r="G61"/>
  <c r="G26"/>
  <c r="H26" s="1"/>
  <c r="G24"/>
  <c r="H24"/>
  <c r="G45"/>
  <c r="H45" s="1"/>
  <c r="G46"/>
  <c r="H46"/>
  <c r="G47"/>
  <c r="H47" s="1"/>
  <c r="G49"/>
  <c r="H49"/>
  <c r="G48"/>
  <c r="H48" s="1"/>
  <c r="F9"/>
  <c r="F8"/>
  <c r="F51" s="1"/>
  <c r="G50"/>
  <c r="H50" s="1"/>
  <c r="G44"/>
  <c r="H44"/>
  <c r="G43"/>
  <c r="H43" s="1"/>
  <c r="G41"/>
  <c r="H41"/>
  <c r="G40"/>
  <c r="G38" s="1"/>
  <c r="G27" s="1"/>
  <c r="G25" s="1"/>
  <c r="G39"/>
  <c r="H39"/>
  <c r="G37"/>
  <c r="H37" s="1"/>
  <c r="G36"/>
  <c r="H36" s="1"/>
  <c r="G35"/>
  <c r="H35" s="1"/>
  <c r="G34"/>
  <c r="H34" s="1"/>
  <c r="G33"/>
  <c r="H33" s="1"/>
  <c r="G32"/>
  <c r="H32" s="1"/>
  <c r="G31"/>
  <c r="H31" s="1"/>
  <c r="G30"/>
  <c r="H30" s="1"/>
  <c r="G29"/>
  <c r="G28"/>
  <c r="H28"/>
  <c r="G20"/>
  <c r="H20" s="1"/>
  <c r="G19"/>
  <c r="H19"/>
  <c r="G18"/>
  <c r="H18" s="1"/>
  <c r="G17"/>
  <c r="H17"/>
  <c r="G15"/>
  <c r="H15" s="1"/>
  <c r="G14"/>
  <c r="H14"/>
  <c r="G13"/>
  <c r="H13" s="1"/>
  <c r="G12"/>
  <c r="G11"/>
  <c r="G9" s="1"/>
  <c r="G10"/>
  <c r="H10" s="1"/>
  <c r="F64"/>
  <c r="E64"/>
  <c r="F61"/>
  <c r="E61"/>
  <c r="E58"/>
  <c r="E52" s="1"/>
  <c r="C64"/>
  <c r="F16"/>
  <c r="F27"/>
  <c r="F25"/>
  <c r="E16"/>
  <c r="E8" s="1"/>
  <c r="E51" s="1"/>
  <c r="E27"/>
  <c r="E25" s="1"/>
  <c r="D52"/>
  <c r="H29"/>
  <c r="H12"/>
  <c r="H62"/>
  <c r="G58"/>
  <c r="H9" l="1"/>
  <c r="H8" s="1"/>
  <c r="H52"/>
  <c r="H16"/>
  <c r="H11"/>
  <c r="G16"/>
  <c r="G8" s="1"/>
  <c r="G51" s="1"/>
  <c r="H40"/>
  <c r="H38" s="1"/>
  <c r="H27" s="1"/>
  <c r="H25" s="1"/>
  <c r="H51" l="1"/>
</calcChain>
</file>

<file path=xl/sharedStrings.xml><?xml version="1.0" encoding="utf-8"?>
<sst xmlns="http://schemas.openxmlformats.org/spreadsheetml/2006/main" count="83" uniqueCount="81">
  <si>
    <t>тыс. рублей</t>
  </si>
  <si>
    <t>Исполнитель, (код) тел.</t>
  </si>
  <si>
    <t>ПОКАЗАТЕЛИ</t>
  </si>
  <si>
    <t>Всего</t>
  </si>
  <si>
    <t>1. Заработная плата (211)</t>
  </si>
  <si>
    <t>3. Начисления на оплату труда (213)</t>
  </si>
  <si>
    <t>4. Услуги связи (221)</t>
  </si>
  <si>
    <t>5. Транспортные услуги (222)</t>
  </si>
  <si>
    <t>6. Коммунальные услуги (223)</t>
  </si>
  <si>
    <t>7. Арендная плата за пользование имуществом (224)</t>
  </si>
  <si>
    <t>8. Услуги по содержанию имущества (225)</t>
  </si>
  <si>
    <t>9. Прочие услуги (226)</t>
  </si>
  <si>
    <t>10. Обслуживание долговых обязательств (230)</t>
  </si>
  <si>
    <t>14. Прочие расходы (290)</t>
  </si>
  <si>
    <t>15. Увеличение стоимости основных средств (310)</t>
  </si>
  <si>
    <t>16. Увеличение стоимости нематериальных активов (320)</t>
  </si>
  <si>
    <t>17. Увеличение стоимости материальных запасов (340)</t>
  </si>
  <si>
    <t xml:space="preserve">2. Прочие выплаты (212) </t>
  </si>
  <si>
    <t>11. Безвозмездные и безвозвратные перечисления организациям (240) (стр.21+стр.22+стр.23+стр.24)</t>
  </si>
  <si>
    <t xml:space="preserve">           Налог на прибыль организаций</t>
  </si>
  <si>
    <t xml:space="preserve">           Налог на доходы физических лиц</t>
  </si>
  <si>
    <t xml:space="preserve">           Налог на имущество физических лиц</t>
  </si>
  <si>
    <t xml:space="preserve">           Земельный налог</t>
  </si>
  <si>
    <t xml:space="preserve">           Иные налоговые доходы</t>
  </si>
  <si>
    <t xml:space="preserve">           Неналоговые доходы</t>
  </si>
  <si>
    <t xml:space="preserve">           ФФП районов и городских округов (ЦСР 5160101)</t>
  </si>
  <si>
    <t xml:space="preserve">           ФФП поселений (ЦСР 5160102)</t>
  </si>
  <si>
    <t xml:space="preserve">           Дотация на сбалансированность (ЦСР 5170100, 5170200)</t>
  </si>
  <si>
    <t xml:space="preserve">           Субвенция муниципальным районам для предоставления дотации поселениям (ЦСР 5210255)</t>
  </si>
  <si>
    <t xml:space="preserve">       - субсидии транспортным предприятиям</t>
  </si>
  <si>
    <r>
      <t xml:space="preserve">           в том числе:</t>
    </r>
    <r>
      <rPr>
        <i/>
        <sz val="10"/>
        <rFont val="Times New Roman"/>
        <family val="1"/>
        <charset val="204"/>
      </rPr>
      <t xml:space="preserve"> котельно-печное топливо (уголь, мазут и т.д.)</t>
    </r>
  </si>
  <si>
    <t xml:space="preserve">           Полученные кредиты</t>
  </si>
  <si>
    <t xml:space="preserve">           Погашенные кредиты</t>
  </si>
  <si>
    <t xml:space="preserve">           Возврат кредитов</t>
  </si>
  <si>
    <t xml:space="preserve">           Предоставление кредитов</t>
  </si>
  <si>
    <t xml:space="preserve">    Прочие источники</t>
  </si>
  <si>
    <t>13. Социальное обеспечение (260)</t>
  </si>
  <si>
    <t xml:space="preserve">    1. НАЛОГОВЫЕ И НЕНАЛОГОВЫЕ ДОХОДЫ, в том числе (стр.3+…+стр.8):</t>
  </si>
  <si>
    <t xml:space="preserve">    2. ФИНАНСОВАЯ ПОМОЩЬ, в том числе (стр.10+…+стр.13):</t>
  </si>
  <si>
    <t>Бюджетные ассигнования 
с учетом законопроекта</t>
  </si>
  <si>
    <r>
      <t xml:space="preserve">    I </t>
    </r>
    <r>
      <rPr>
        <sz val="10"/>
        <rFont val="Times New Roman"/>
        <family val="1"/>
        <charset val="204"/>
      </rPr>
      <t>за счет субсидий, субвенций и иных межбюджетных трансфертов, имеющих целевое назначение, прочих безвозмездных поступлений (КБК 000207), безвозмездных поступлений от предпринимательской и иной приносящей доход деятельности (КБК 000303)</t>
    </r>
  </si>
  <si>
    <t xml:space="preserve">    Изменение остатков средств, в том числе (стр.48-стр.49):</t>
  </si>
  <si>
    <t xml:space="preserve">    Кредиты кредитных организаций, в том числе (стр.51-стр.52):</t>
  </si>
  <si>
    <t xml:space="preserve">    Бюджетные кредиты из краевого бюджета, в том числе (стр.54-стр55):</t>
  </si>
  <si>
    <t xml:space="preserve">    Бюджетные кредиты предоставленные, в том числе (стр.57-стр.58):</t>
  </si>
  <si>
    <t>Уменьшение 
(со знаком плюс)</t>
  </si>
  <si>
    <t>Увеличение
(со знаком плюс)</t>
  </si>
  <si>
    <r>
      <t xml:space="preserve">ДОХОДЫ БЮДЖЕТА, в том числе </t>
    </r>
    <r>
      <rPr>
        <sz val="10"/>
        <rFont val="Times New Roman"/>
        <family val="1"/>
        <charset val="204"/>
      </rPr>
      <t>(стр.2+стр.9+стр.14+стр.17+стр.18+стр.19):</t>
    </r>
  </si>
  <si>
    <t xml:space="preserve">       - благоустройство</t>
  </si>
  <si>
    <t>12. Перечисления другим бюджетам бюджетной системы РФ (251)</t>
  </si>
  <si>
    <t>№ стр.</t>
  </si>
  <si>
    <t>Изменения, предусмотренные законопроектом 
о внесении изменений в бюджет 
от ______ № _______</t>
  </si>
  <si>
    <t>Руководитель уполномоченного органа местного самоуправления</t>
  </si>
  <si>
    <t xml:space="preserve">           Остатки на начало года</t>
  </si>
  <si>
    <t xml:space="preserve">                     в т.ч. свободные остатки на начало года</t>
  </si>
  <si>
    <t xml:space="preserve">                     в т.ч. свободные остатки на конец года</t>
  </si>
  <si>
    <t xml:space="preserve">           Остатки на конец года</t>
  </si>
  <si>
    <t xml:space="preserve">       - прочие</t>
  </si>
  <si>
    <t xml:space="preserve">       - субсидии муниципальным учреждениям 
(расшифровать отдельно)</t>
  </si>
  <si>
    <t xml:space="preserve">       - субсидии ЖКХ 
(в т.ч. возмещение разницы в тарифах по баням, погребение)</t>
  </si>
  <si>
    <t xml:space="preserve">    3. СУБСИДИИ, СУБВЕНЦИИ И ИНЫЕ МБТ, ИМЕЮЩИЕ ЦЕЛЕВОЕ НАЗНАЧЕНИЕ</t>
  </si>
  <si>
    <t xml:space="preserve">    4. Доходы от возврата остатков субсидий, субвенций и иных МБТ, имеющих целевое назначение, прошлых лет (КБК 00218)</t>
  </si>
  <si>
    <r>
      <t xml:space="preserve">    5. Возврат остатков субсидий, субвенций и иных МБТ, имеющих целевое назначение, прошлых лет (КБК 000219) (</t>
    </r>
    <r>
      <rPr>
        <b/>
        <sz val="10"/>
        <rFont val="Times New Roman"/>
        <family val="1"/>
        <charset val="204"/>
      </rPr>
      <t>со знаком минус)</t>
    </r>
  </si>
  <si>
    <t xml:space="preserve">    6. ПРОЧИЕ БЕЗВОЗМЕЗДНЫЕ ПОСТУПЛЕНИЯ (КБК 000207)</t>
  </si>
  <si>
    <t>8=4+7</t>
  </si>
  <si>
    <t>7=5-6</t>
  </si>
  <si>
    <t>РАСХОДЫ, в том числе (стр.19+стр.20):</t>
  </si>
  <si>
    <r>
      <t xml:space="preserve">    II </t>
    </r>
    <r>
      <rPr>
        <sz val="10"/>
        <rFont val="Times New Roman"/>
        <family val="1"/>
        <charset val="204"/>
      </rPr>
      <t>за счет собственных доходов, доходов от рыночных продаж товаров и услуг, финансовой помощи (стр.21+…+стр.31+стр.37+…+стр.42)</t>
    </r>
  </si>
  <si>
    <t>ИСТОЧНИКИ ФИНАНСИРОВАНИЯ ДЕФИЦИТА (стр.46+стр.51+стр.54+стр.57+стр.60)</t>
  </si>
  <si>
    <t>ПРОФИЦИТ (со знаком "+"), ДЕФИЦИТ (со знаком "-") 
(стр.1-стр.18)</t>
  </si>
  <si>
    <t>Приложение 1, таблица 1
к соглашению о мерах по повышению эффективности использования бюджетных средств и увеличению поступлений налоговых и неналоговых доходов 
местного бюджета
от  09.01.2014          № 1430/12-14</t>
  </si>
  <si>
    <r>
      <t xml:space="preserve">Свод изменений к проекту решения о внесении изменений в бюджет </t>
    </r>
    <r>
      <rPr>
        <b/>
        <u/>
        <sz val="12"/>
        <rFont val="Times New Roman"/>
        <family val="1"/>
        <charset val="204"/>
      </rPr>
      <t>Идринского района</t>
    </r>
    <r>
      <rPr>
        <b/>
        <sz val="12"/>
        <rFont val="Times New Roman"/>
        <family val="1"/>
        <charset val="204"/>
      </rPr>
      <t xml:space="preserve"> (городского округа).</t>
    </r>
  </si>
  <si>
    <t>Бюджетные ассигнования на 
1 января 2014г. (решение о бюджете 
от 23.12.2013 
№ 25-253-р)</t>
  </si>
  <si>
    <t>Бюджетные ассигнования с учетом внесенных изменений на ""  2014г. (решение о бюджете 
от 23.12.2013
№ 25-253-р)</t>
  </si>
  <si>
    <t>Расшивровка отдельных статей</t>
  </si>
  <si>
    <t xml:space="preserve">Устранение предписаний Роспотребнадзора по д/с Солнышко </t>
  </si>
  <si>
    <t>Повышение заработной платы работникам культуры на 10 % с 01.01.2014</t>
  </si>
  <si>
    <t>Приобретение спортивного оборудования по МП "Создание условий для развития физической культуры и спорта"</t>
  </si>
  <si>
    <t>Софинансирование краевой программы "Развитие архивного дела"</t>
  </si>
  <si>
    <t>Перепланировка помещения под служебное жилье</t>
  </si>
  <si>
    <t>ИТОГО</t>
  </si>
</sst>
</file>

<file path=xl/styles.xml><?xml version="1.0" encoding="utf-8"?>
<styleSheet xmlns="http://schemas.openxmlformats.org/spreadsheetml/2006/main">
  <numFmts count="2">
    <numFmt numFmtId="170" formatCode="#,##0.0"/>
    <numFmt numFmtId="173" formatCode="#,##0_ ;[Red]\-#,##0\ "/>
  </numFmts>
  <fonts count="10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i/>
      <sz val="10"/>
      <name val="Times New Roman Cyr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2">
    <xf numFmtId="0" fontId="0" fillId="0" borderId="0" xfId="0"/>
    <xf numFmtId="0" fontId="4" fillId="0" borderId="0" xfId="0" applyFont="1" applyAlignment="1">
      <alignment horizontal="right"/>
    </xf>
    <xf numFmtId="170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170" fontId="4" fillId="0" borderId="0" xfId="0" applyNumberFormat="1" applyFont="1" applyAlignment="1">
      <alignment horizontal="left" vertical="center" wrapText="1"/>
    </xf>
    <xf numFmtId="170" fontId="4" fillId="0" borderId="0" xfId="0" applyNumberFormat="1" applyFont="1" applyAlignment="1">
      <alignment horizontal="right" vertical="center" wrapText="1"/>
    </xf>
    <xf numFmtId="170" fontId="4" fillId="0" borderId="1" xfId="0" applyNumberFormat="1" applyFont="1" applyBorder="1" applyAlignment="1">
      <alignment horizontal="center" vertical="center" wrapText="1"/>
    </xf>
    <xf numFmtId="170" fontId="4" fillId="0" borderId="2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 applyProtection="1">
      <alignment horizontal="left" vertical="center" wrapText="1" indent="1"/>
      <protection hidden="1"/>
    </xf>
    <xf numFmtId="0" fontId="6" fillId="0" borderId="2" xfId="0" applyNumberFormat="1" applyFont="1" applyBorder="1" applyAlignment="1" applyProtection="1">
      <alignment horizontal="left" vertical="center" wrapText="1" indent="1"/>
      <protection hidden="1"/>
    </xf>
    <xf numFmtId="170" fontId="4" fillId="0" borderId="3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170" fontId="4" fillId="0" borderId="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 applyProtection="1">
      <alignment horizontal="left" vertical="center" wrapText="1" indent="1"/>
      <protection hidden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170" fontId="4" fillId="0" borderId="12" xfId="0" applyNumberFormat="1" applyFont="1" applyBorder="1" applyAlignment="1">
      <alignment horizontal="left" vertical="center" wrapText="1"/>
    </xf>
    <xf numFmtId="170" fontId="2" fillId="0" borderId="13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170" fontId="2" fillId="2" borderId="15" xfId="0" applyNumberFormat="1" applyFont="1" applyFill="1" applyBorder="1" applyAlignment="1">
      <alignment horizontal="left" vertical="center" wrapText="1"/>
    </xf>
    <xf numFmtId="0" fontId="4" fillId="2" borderId="16" xfId="0" applyNumberFormat="1" applyFont="1" applyFill="1" applyBorder="1" applyAlignment="1">
      <alignment horizontal="center" vertical="center" wrapText="1"/>
    </xf>
    <xf numFmtId="170" fontId="4" fillId="2" borderId="7" xfId="0" applyNumberFormat="1" applyFont="1" applyFill="1" applyBorder="1" applyAlignment="1">
      <alignment horizontal="left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170" fontId="4" fillId="2" borderId="2" xfId="0" applyNumberFormat="1" applyFont="1" applyFill="1" applyBorder="1" applyAlignment="1">
      <alignment horizontal="left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170" fontId="2" fillId="2" borderId="12" xfId="0" applyNumberFormat="1" applyFont="1" applyFill="1" applyBorder="1" applyAlignment="1">
      <alignment horizontal="left" vertical="center" wrapText="1"/>
    </xf>
    <xf numFmtId="170" fontId="7" fillId="0" borderId="2" xfId="0" applyNumberFormat="1" applyFont="1" applyBorder="1" applyAlignment="1">
      <alignment horizontal="left" vertical="center" wrapText="1"/>
    </xf>
    <xf numFmtId="173" fontId="2" fillId="2" borderId="17" xfId="0" applyNumberFormat="1" applyFont="1" applyFill="1" applyBorder="1" applyAlignment="1">
      <alignment horizontal="right" vertical="center" wrapText="1"/>
    </xf>
    <xf numFmtId="173" fontId="2" fillId="2" borderId="18" xfId="0" applyNumberFormat="1" applyFont="1" applyFill="1" applyBorder="1" applyAlignment="1">
      <alignment horizontal="right" vertical="center" wrapText="1"/>
    </xf>
    <xf numFmtId="173" fontId="2" fillId="2" borderId="19" xfId="0" applyNumberFormat="1" applyFont="1" applyFill="1" applyBorder="1" applyAlignment="1">
      <alignment horizontal="right" vertical="center" wrapText="1"/>
    </xf>
    <xf numFmtId="173" fontId="2" fillId="2" borderId="13" xfId="0" applyNumberFormat="1" applyFont="1" applyFill="1" applyBorder="1" applyAlignment="1">
      <alignment horizontal="right" vertical="center" wrapText="1"/>
    </xf>
    <xf numFmtId="173" fontId="2" fillId="2" borderId="20" xfId="0" applyNumberFormat="1" applyFont="1" applyFill="1" applyBorder="1" applyAlignment="1">
      <alignment horizontal="right" vertical="center" wrapText="1"/>
    </xf>
    <xf numFmtId="173" fontId="2" fillId="2" borderId="21" xfId="0" applyNumberFormat="1" applyFont="1" applyFill="1" applyBorder="1" applyAlignment="1">
      <alignment horizontal="right" vertical="center" wrapText="1"/>
    </xf>
    <xf numFmtId="173" fontId="4" fillId="0" borderId="12" xfId="0" applyNumberFormat="1" applyFont="1" applyBorder="1" applyAlignment="1">
      <alignment horizontal="right" vertical="center" wrapText="1"/>
    </xf>
    <xf numFmtId="173" fontId="4" fillId="0" borderId="22" xfId="0" applyNumberFormat="1" applyFont="1" applyBorder="1" applyAlignment="1">
      <alignment horizontal="right" vertical="center" wrapText="1"/>
    </xf>
    <xf numFmtId="173" fontId="4" fillId="2" borderId="22" xfId="0" applyNumberFormat="1" applyFont="1" applyFill="1" applyBorder="1" applyAlignment="1">
      <alignment horizontal="right" vertical="center" wrapText="1"/>
    </xf>
    <xf numFmtId="173" fontId="4" fillId="2" borderId="23" xfId="0" applyNumberFormat="1" applyFont="1" applyFill="1" applyBorder="1" applyAlignment="1">
      <alignment horizontal="right" vertical="center" wrapText="1"/>
    </xf>
    <xf numFmtId="173" fontId="2" fillId="2" borderId="12" xfId="0" applyNumberFormat="1" applyFont="1" applyFill="1" applyBorder="1" applyAlignment="1">
      <alignment horizontal="right" vertical="center" wrapText="1"/>
    </xf>
    <xf numFmtId="173" fontId="2" fillId="2" borderId="22" xfId="0" applyNumberFormat="1" applyFont="1" applyFill="1" applyBorder="1" applyAlignment="1">
      <alignment horizontal="right" vertical="center" wrapText="1"/>
    </xf>
    <xf numFmtId="173" fontId="2" fillId="2" borderId="23" xfId="0" applyNumberFormat="1" applyFont="1" applyFill="1" applyBorder="1" applyAlignment="1">
      <alignment horizontal="right" vertical="center" wrapText="1"/>
    </xf>
    <xf numFmtId="173" fontId="2" fillId="0" borderId="2" xfId="0" applyNumberFormat="1" applyFont="1" applyBorder="1" applyAlignment="1">
      <alignment horizontal="right" vertical="center" wrapText="1"/>
    </xf>
    <xf numFmtId="173" fontId="2" fillId="0" borderId="22" xfId="0" applyNumberFormat="1" applyFont="1" applyBorder="1" applyAlignment="1">
      <alignment horizontal="right" vertical="center" wrapText="1"/>
    </xf>
    <xf numFmtId="173" fontId="2" fillId="0" borderId="24" xfId="0" applyNumberFormat="1" applyFont="1" applyBorder="1" applyAlignment="1">
      <alignment horizontal="right" vertical="center" wrapText="1"/>
    </xf>
    <xf numFmtId="173" fontId="4" fillId="0" borderId="25" xfId="0" applyNumberFormat="1" applyFont="1" applyBorder="1" applyAlignment="1">
      <alignment horizontal="right" vertical="center" wrapText="1"/>
    </xf>
    <xf numFmtId="173" fontId="4" fillId="0" borderId="26" xfId="0" applyNumberFormat="1" applyFont="1" applyBorder="1" applyAlignment="1">
      <alignment horizontal="right" vertical="center" wrapText="1"/>
    </xf>
    <xf numFmtId="173" fontId="4" fillId="0" borderId="13" xfId="0" applyNumberFormat="1" applyFont="1" applyBorder="1" applyAlignment="1">
      <alignment horizontal="right" vertical="center" wrapText="1"/>
    </xf>
    <xf numFmtId="173" fontId="4" fillId="0" borderId="20" xfId="0" applyNumberFormat="1" applyFont="1" applyBorder="1" applyAlignment="1">
      <alignment horizontal="right" vertical="center" wrapText="1"/>
    </xf>
    <xf numFmtId="173" fontId="4" fillId="2" borderId="20" xfId="0" applyNumberFormat="1" applyFont="1" applyFill="1" applyBorder="1" applyAlignment="1">
      <alignment horizontal="right" vertical="center" wrapText="1"/>
    </xf>
    <xf numFmtId="173" fontId="4" fillId="2" borderId="27" xfId="0" applyNumberFormat="1" applyFont="1" applyFill="1" applyBorder="1" applyAlignment="1">
      <alignment horizontal="right" vertical="center" wrapText="1"/>
    </xf>
    <xf numFmtId="173" fontId="4" fillId="2" borderId="28" xfId="0" applyNumberFormat="1" applyFont="1" applyFill="1" applyBorder="1" applyAlignment="1">
      <alignment horizontal="right" vertical="center" wrapText="1"/>
    </xf>
    <xf numFmtId="173" fontId="4" fillId="2" borderId="29" xfId="0" applyNumberFormat="1" applyFont="1" applyFill="1" applyBorder="1" applyAlignment="1">
      <alignment horizontal="right" vertical="center" wrapText="1"/>
    </xf>
    <xf numFmtId="173" fontId="4" fillId="0" borderId="24" xfId="0" applyNumberFormat="1" applyFont="1" applyBorder="1" applyAlignment="1">
      <alignment horizontal="right" vertical="center" wrapText="1"/>
    </xf>
    <xf numFmtId="173" fontId="4" fillId="2" borderId="30" xfId="0" applyNumberFormat="1" applyFont="1" applyFill="1" applyBorder="1" applyAlignment="1">
      <alignment horizontal="right" vertical="center" wrapText="1"/>
    </xf>
    <xf numFmtId="173" fontId="4" fillId="0" borderId="31" xfId="0" applyNumberFormat="1" applyFont="1" applyBorder="1" applyAlignment="1">
      <alignment horizontal="right" vertical="center" wrapText="1"/>
    </xf>
    <xf numFmtId="173" fontId="4" fillId="0" borderId="1" xfId="0" applyNumberFormat="1" applyFont="1" applyBorder="1" applyAlignment="1">
      <alignment horizontal="right" vertical="center" wrapText="1"/>
    </xf>
    <xf numFmtId="173" fontId="4" fillId="2" borderId="1" xfId="0" applyNumberFormat="1" applyFont="1" applyFill="1" applyBorder="1" applyAlignment="1">
      <alignment horizontal="right" vertical="center" wrapText="1"/>
    </xf>
    <xf numFmtId="173" fontId="4" fillId="2" borderId="32" xfId="0" applyNumberFormat="1" applyFont="1" applyFill="1" applyBorder="1" applyAlignment="1">
      <alignment horizontal="right" vertical="center" wrapText="1"/>
    </xf>
    <xf numFmtId="0" fontId="4" fillId="0" borderId="33" xfId="0" applyNumberFormat="1" applyFont="1" applyBorder="1" applyAlignment="1">
      <alignment horizontal="center" vertical="center" wrapText="1"/>
    </xf>
    <xf numFmtId="173" fontId="7" fillId="0" borderId="12" xfId="0" applyNumberFormat="1" applyFont="1" applyBorder="1" applyAlignment="1">
      <alignment horizontal="right" vertical="center" wrapText="1"/>
    </xf>
    <xf numFmtId="173" fontId="7" fillId="0" borderId="22" xfId="0" applyNumberFormat="1" applyFont="1" applyBorder="1" applyAlignment="1">
      <alignment horizontal="right" vertical="center" wrapText="1"/>
    </xf>
    <xf numFmtId="173" fontId="7" fillId="2" borderId="22" xfId="0" applyNumberFormat="1" applyFont="1" applyFill="1" applyBorder="1" applyAlignment="1">
      <alignment horizontal="right" vertical="center" wrapText="1"/>
    </xf>
    <xf numFmtId="173" fontId="7" fillId="2" borderId="23" xfId="0" applyNumberFormat="1" applyFont="1" applyFill="1" applyBorder="1" applyAlignment="1">
      <alignment horizontal="right" vertical="center" wrapText="1"/>
    </xf>
    <xf numFmtId="0" fontId="4" fillId="2" borderId="34" xfId="0" applyNumberFormat="1" applyFont="1" applyFill="1" applyBorder="1" applyAlignment="1">
      <alignment horizontal="center" vertical="center" wrapText="1"/>
    </xf>
    <xf numFmtId="170" fontId="4" fillId="3" borderId="22" xfId="0" applyNumberFormat="1" applyFont="1" applyFill="1" applyBorder="1" applyAlignment="1">
      <alignment horizontal="left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3" fontId="4" fillId="3" borderId="22" xfId="0" applyNumberFormat="1" applyFont="1" applyFill="1" applyBorder="1" applyAlignment="1">
      <alignment horizontal="center" vertical="center" wrapText="1"/>
    </xf>
    <xf numFmtId="170" fontId="4" fillId="0" borderId="22" xfId="0" applyNumberFormat="1" applyFont="1" applyBorder="1" applyAlignment="1">
      <alignment horizontal="left" vertical="center" wrapText="1"/>
    </xf>
    <xf numFmtId="170" fontId="4" fillId="0" borderId="2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170" fontId="3" fillId="0" borderId="0" xfId="0" applyNumberFormat="1" applyFont="1" applyAlignment="1">
      <alignment horizontal="center" vertical="center" wrapText="1"/>
    </xf>
    <xf numFmtId="170" fontId="4" fillId="0" borderId="28" xfId="0" applyNumberFormat="1" applyFont="1" applyBorder="1" applyAlignment="1">
      <alignment horizontal="center" vertical="center" wrapText="1"/>
    </xf>
    <xf numFmtId="170" fontId="4" fillId="0" borderId="27" xfId="0" applyNumberFormat="1" applyFont="1" applyBorder="1" applyAlignment="1">
      <alignment horizontal="center" vertical="center" wrapText="1"/>
    </xf>
    <xf numFmtId="170" fontId="4" fillId="0" borderId="31" xfId="0" applyNumberFormat="1" applyFont="1" applyBorder="1" applyAlignment="1">
      <alignment horizontal="center" vertical="center" wrapText="1"/>
    </xf>
    <xf numFmtId="170" fontId="4" fillId="0" borderId="35" xfId="0" applyNumberFormat="1" applyFont="1" applyBorder="1" applyAlignment="1">
      <alignment horizontal="center" vertical="center" wrapText="1"/>
    </xf>
    <xf numFmtId="170" fontId="4" fillId="0" borderId="3" xfId="0" applyNumberFormat="1" applyFont="1" applyBorder="1" applyAlignment="1">
      <alignment horizontal="center" vertical="center" wrapText="1"/>
    </xf>
    <xf numFmtId="170" fontId="4" fillId="0" borderId="29" xfId="0" applyNumberFormat="1" applyFont="1" applyBorder="1" applyAlignment="1">
      <alignment horizontal="center" vertical="center" wrapText="1"/>
    </xf>
    <xf numFmtId="170" fontId="4" fillId="0" borderId="32" xfId="0" applyNumberFormat="1" applyFont="1" applyBorder="1" applyAlignment="1">
      <alignment horizontal="center" vertical="center" wrapText="1"/>
    </xf>
    <xf numFmtId="0" fontId="4" fillId="0" borderId="34" xfId="0" applyNumberFormat="1" applyFont="1" applyBorder="1" applyAlignment="1">
      <alignment horizontal="center" vertical="center" wrapText="1"/>
    </xf>
    <xf numFmtId="0" fontId="4" fillId="0" borderId="3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9"/>
  <sheetViews>
    <sheetView tabSelected="1" view="pageBreakPreview" topLeftCell="A7" zoomScaleNormal="100" workbookViewId="0">
      <selection activeCell="E23" sqref="E23"/>
    </sheetView>
  </sheetViews>
  <sheetFormatPr defaultRowHeight="12.75"/>
  <cols>
    <col min="1" max="1" width="58.140625" style="4" customWidth="1"/>
    <col min="2" max="2" width="3.7109375" style="3" customWidth="1"/>
    <col min="3" max="4" width="15.7109375" style="2" customWidth="1"/>
    <col min="5" max="8" width="14.7109375" style="2" customWidth="1"/>
    <col min="9" max="16384" width="9.140625" style="2"/>
  </cols>
  <sheetData>
    <row r="1" spans="1:8" ht="86.25" customHeight="1">
      <c r="F1" s="71" t="s">
        <v>70</v>
      </c>
      <c r="G1" s="71"/>
      <c r="H1" s="71"/>
    </row>
    <row r="2" spans="1:8">
      <c r="H2" s="1"/>
    </row>
    <row r="3" spans="1:8" ht="38.25" customHeight="1">
      <c r="A3" s="72" t="s">
        <v>71</v>
      </c>
      <c r="B3" s="72"/>
      <c r="C3" s="72"/>
      <c r="D3" s="72"/>
      <c r="E3" s="72"/>
      <c r="F3" s="72"/>
      <c r="G3" s="72"/>
      <c r="H3" s="72"/>
    </row>
    <row r="4" spans="1:8" ht="13.5" thickBot="1">
      <c r="H4" s="5" t="s">
        <v>0</v>
      </c>
    </row>
    <row r="5" spans="1:8" ht="45" customHeight="1">
      <c r="A5" s="76" t="s">
        <v>2</v>
      </c>
      <c r="B5" s="80" t="s">
        <v>50</v>
      </c>
      <c r="C5" s="74" t="s">
        <v>72</v>
      </c>
      <c r="D5" s="74" t="s">
        <v>73</v>
      </c>
      <c r="E5" s="73" t="s">
        <v>51</v>
      </c>
      <c r="F5" s="73"/>
      <c r="G5" s="73"/>
      <c r="H5" s="78" t="s">
        <v>39</v>
      </c>
    </row>
    <row r="6" spans="1:8" ht="73.5" customHeight="1" thickBot="1">
      <c r="A6" s="77"/>
      <c r="B6" s="81"/>
      <c r="C6" s="75"/>
      <c r="D6" s="75"/>
      <c r="E6" s="6" t="s">
        <v>46</v>
      </c>
      <c r="F6" s="6" t="s">
        <v>45</v>
      </c>
      <c r="G6" s="6" t="s">
        <v>3</v>
      </c>
      <c r="H6" s="79"/>
    </row>
    <row r="7" spans="1:8" ht="13.5" thickBot="1">
      <c r="A7" s="15">
        <v>1</v>
      </c>
      <c r="B7" s="16">
        <v>2</v>
      </c>
      <c r="C7" s="21">
        <v>3</v>
      </c>
      <c r="D7" s="21">
        <v>4</v>
      </c>
      <c r="E7" s="17">
        <v>5</v>
      </c>
      <c r="F7" s="17">
        <v>6</v>
      </c>
      <c r="G7" s="17" t="s">
        <v>65</v>
      </c>
      <c r="H7" s="18" t="s">
        <v>64</v>
      </c>
    </row>
    <row r="8" spans="1:8" ht="26.1" customHeight="1" thickBot="1">
      <c r="A8" s="22" t="s">
        <v>47</v>
      </c>
      <c r="B8" s="23">
        <v>1</v>
      </c>
      <c r="C8" s="30">
        <f t="shared" ref="C8:H8" si="0">C9+C16+C21+C24+C22+C23</f>
        <v>523746</v>
      </c>
      <c r="D8" s="30">
        <f t="shared" si="0"/>
        <v>519818</v>
      </c>
      <c r="E8" s="31">
        <f t="shared" si="0"/>
        <v>71240</v>
      </c>
      <c r="F8" s="31">
        <f t="shared" si="0"/>
        <v>43515</v>
      </c>
      <c r="G8" s="31">
        <f t="shared" si="0"/>
        <v>27725</v>
      </c>
      <c r="H8" s="32">
        <f t="shared" si="0"/>
        <v>547543</v>
      </c>
    </row>
    <row r="9" spans="1:8" ht="25.5">
      <c r="A9" s="24" t="s">
        <v>37</v>
      </c>
      <c r="B9" s="25">
        <v>2</v>
      </c>
      <c r="C9" s="33">
        <f t="shared" ref="C9:H9" si="1">C10+C11+C12+C13+C14+C15</f>
        <v>83461</v>
      </c>
      <c r="D9" s="33">
        <f t="shared" si="1"/>
        <v>83461</v>
      </c>
      <c r="E9" s="34">
        <f t="shared" si="1"/>
        <v>706</v>
      </c>
      <c r="F9" s="34">
        <f t="shared" si="1"/>
        <v>3156</v>
      </c>
      <c r="G9" s="34">
        <f t="shared" si="1"/>
        <v>-2450</v>
      </c>
      <c r="H9" s="35">
        <f t="shared" si="1"/>
        <v>81011</v>
      </c>
    </row>
    <row r="10" spans="1:8">
      <c r="A10" s="7" t="s">
        <v>19</v>
      </c>
      <c r="B10" s="11">
        <v>3</v>
      </c>
      <c r="C10" s="36">
        <v>100</v>
      </c>
      <c r="D10" s="36">
        <v>100</v>
      </c>
      <c r="E10" s="37"/>
      <c r="F10" s="37">
        <v>80</v>
      </c>
      <c r="G10" s="38">
        <f t="shared" ref="G10:G15" si="2">E10-F10</f>
        <v>-80</v>
      </c>
      <c r="H10" s="39">
        <f>D10+G10</f>
        <v>20</v>
      </c>
    </row>
    <row r="11" spans="1:8">
      <c r="A11" s="7" t="s">
        <v>20</v>
      </c>
      <c r="B11" s="11">
        <v>4</v>
      </c>
      <c r="C11" s="36">
        <v>75972</v>
      </c>
      <c r="D11" s="36">
        <v>75972</v>
      </c>
      <c r="E11" s="37"/>
      <c r="F11" s="37">
        <v>2997</v>
      </c>
      <c r="G11" s="38">
        <f t="shared" si="2"/>
        <v>-2997</v>
      </c>
      <c r="H11" s="39">
        <f>D11+G11</f>
        <v>72975</v>
      </c>
    </row>
    <row r="12" spans="1:8">
      <c r="A12" s="7" t="s">
        <v>21</v>
      </c>
      <c r="B12" s="11">
        <v>5</v>
      </c>
      <c r="C12" s="36">
        <v>0</v>
      </c>
      <c r="D12" s="36">
        <v>0</v>
      </c>
      <c r="E12" s="37"/>
      <c r="F12" s="37"/>
      <c r="G12" s="38">
        <f t="shared" si="2"/>
        <v>0</v>
      </c>
      <c r="H12" s="39">
        <f t="shared" ref="H12:H50" si="3">D12+G12</f>
        <v>0</v>
      </c>
    </row>
    <row r="13" spans="1:8">
      <c r="A13" s="7" t="s">
        <v>22</v>
      </c>
      <c r="B13" s="11">
        <v>6</v>
      </c>
      <c r="C13" s="36">
        <v>0</v>
      </c>
      <c r="D13" s="36">
        <v>0</v>
      </c>
      <c r="E13" s="37"/>
      <c r="F13" s="37"/>
      <c r="G13" s="38">
        <f t="shared" si="2"/>
        <v>0</v>
      </c>
      <c r="H13" s="39">
        <f t="shared" si="3"/>
        <v>0</v>
      </c>
    </row>
    <row r="14" spans="1:8">
      <c r="A14" s="7" t="s">
        <v>23</v>
      </c>
      <c r="B14" s="11">
        <v>7</v>
      </c>
      <c r="C14" s="36">
        <v>5312</v>
      </c>
      <c r="D14" s="36">
        <v>5312</v>
      </c>
      <c r="E14" s="37"/>
      <c r="F14" s="37"/>
      <c r="G14" s="38">
        <f t="shared" si="2"/>
        <v>0</v>
      </c>
      <c r="H14" s="39">
        <f t="shared" si="3"/>
        <v>5312</v>
      </c>
    </row>
    <row r="15" spans="1:8">
      <c r="A15" s="7" t="s">
        <v>24</v>
      </c>
      <c r="B15" s="11">
        <v>8</v>
      </c>
      <c r="C15" s="36">
        <v>2077</v>
      </c>
      <c r="D15" s="36">
        <v>2077</v>
      </c>
      <c r="E15" s="37">
        <v>706</v>
      </c>
      <c r="F15" s="37">
        <v>79</v>
      </c>
      <c r="G15" s="38">
        <f t="shared" si="2"/>
        <v>627</v>
      </c>
      <c r="H15" s="39">
        <f t="shared" si="3"/>
        <v>2704</v>
      </c>
    </row>
    <row r="16" spans="1:8">
      <c r="A16" s="26" t="s">
        <v>38</v>
      </c>
      <c r="B16" s="27">
        <v>9</v>
      </c>
      <c r="C16" s="40">
        <f t="shared" ref="C16:H16" si="4">C17+C18+C19+C20</f>
        <v>120560</v>
      </c>
      <c r="D16" s="40">
        <f t="shared" si="4"/>
        <v>120560</v>
      </c>
      <c r="E16" s="41">
        <f t="shared" si="4"/>
        <v>11093</v>
      </c>
      <c r="F16" s="41">
        <f t="shared" si="4"/>
        <v>0</v>
      </c>
      <c r="G16" s="41">
        <f t="shared" si="4"/>
        <v>11093</v>
      </c>
      <c r="H16" s="42">
        <f t="shared" si="4"/>
        <v>131653</v>
      </c>
    </row>
    <row r="17" spans="1:8">
      <c r="A17" s="7" t="s">
        <v>25</v>
      </c>
      <c r="B17" s="11">
        <v>10</v>
      </c>
      <c r="C17" s="36">
        <v>105926</v>
      </c>
      <c r="D17" s="36">
        <v>105926</v>
      </c>
      <c r="E17" s="37"/>
      <c r="F17" s="37"/>
      <c r="G17" s="38">
        <f t="shared" ref="G17:G26" si="5">E17-F17</f>
        <v>0</v>
      </c>
      <c r="H17" s="39">
        <f t="shared" si="3"/>
        <v>105926</v>
      </c>
    </row>
    <row r="18" spans="1:8">
      <c r="A18" s="7" t="s">
        <v>26</v>
      </c>
      <c r="B18" s="11">
        <v>11</v>
      </c>
      <c r="C18" s="36">
        <v>14634</v>
      </c>
      <c r="D18" s="36">
        <v>14634</v>
      </c>
      <c r="E18" s="37"/>
      <c r="F18" s="37"/>
      <c r="G18" s="38">
        <f t="shared" si="5"/>
        <v>0</v>
      </c>
      <c r="H18" s="39">
        <f t="shared" si="3"/>
        <v>14634</v>
      </c>
    </row>
    <row r="19" spans="1:8">
      <c r="A19" s="7" t="s">
        <v>27</v>
      </c>
      <c r="B19" s="11">
        <v>12</v>
      </c>
      <c r="C19" s="36"/>
      <c r="D19" s="36"/>
      <c r="E19" s="37">
        <v>11093</v>
      </c>
      <c r="F19" s="37"/>
      <c r="G19" s="38">
        <f t="shared" si="5"/>
        <v>11093</v>
      </c>
      <c r="H19" s="39">
        <f t="shared" si="3"/>
        <v>11093</v>
      </c>
    </row>
    <row r="20" spans="1:8" ht="25.5">
      <c r="A20" s="7" t="s">
        <v>28</v>
      </c>
      <c r="B20" s="11">
        <v>13</v>
      </c>
      <c r="C20" s="36"/>
      <c r="D20" s="36"/>
      <c r="E20" s="37"/>
      <c r="F20" s="37"/>
      <c r="G20" s="38">
        <f t="shared" si="5"/>
        <v>0</v>
      </c>
      <c r="H20" s="39">
        <f t="shared" si="3"/>
        <v>0</v>
      </c>
    </row>
    <row r="21" spans="1:8" ht="25.5">
      <c r="A21" s="19" t="s">
        <v>60</v>
      </c>
      <c r="B21" s="11">
        <v>14</v>
      </c>
      <c r="C21" s="43">
        <v>319725</v>
      </c>
      <c r="D21" s="43">
        <v>323215</v>
      </c>
      <c r="E21" s="44">
        <v>58905</v>
      </c>
      <c r="F21" s="45">
        <v>40312</v>
      </c>
      <c r="G21" s="41">
        <f t="shared" si="5"/>
        <v>18593</v>
      </c>
      <c r="H21" s="42">
        <f t="shared" si="3"/>
        <v>341808</v>
      </c>
    </row>
    <row r="22" spans="1:8" ht="25.5">
      <c r="A22" s="19" t="s">
        <v>61</v>
      </c>
      <c r="B22" s="11">
        <v>15</v>
      </c>
      <c r="C22" s="36"/>
      <c r="D22" s="36"/>
      <c r="E22" s="37"/>
      <c r="F22" s="37"/>
      <c r="G22" s="38">
        <f t="shared" si="5"/>
        <v>0</v>
      </c>
      <c r="H22" s="39">
        <f t="shared" si="3"/>
        <v>0</v>
      </c>
    </row>
    <row r="23" spans="1:8" ht="25.5">
      <c r="A23" s="19" t="s">
        <v>62</v>
      </c>
      <c r="B23" s="11">
        <v>16</v>
      </c>
      <c r="C23" s="36"/>
      <c r="D23" s="36">
        <v>-7418</v>
      </c>
      <c r="E23" s="37">
        <v>536</v>
      </c>
      <c r="F23" s="37">
        <v>47</v>
      </c>
      <c r="G23" s="38">
        <f t="shared" si="5"/>
        <v>489</v>
      </c>
      <c r="H23" s="39">
        <f t="shared" si="3"/>
        <v>-6929</v>
      </c>
    </row>
    <row r="24" spans="1:8" ht="13.5" thickBot="1">
      <c r="A24" s="19" t="s">
        <v>63</v>
      </c>
      <c r="B24" s="11">
        <v>17</v>
      </c>
      <c r="C24" s="36"/>
      <c r="D24" s="36"/>
      <c r="E24" s="37"/>
      <c r="F24" s="37"/>
      <c r="G24" s="38">
        <f t="shared" si="5"/>
        <v>0</v>
      </c>
      <c r="H24" s="39">
        <f t="shared" si="3"/>
        <v>0</v>
      </c>
    </row>
    <row r="25" spans="1:8" ht="26.1" customHeight="1" thickBot="1">
      <c r="A25" s="22" t="s">
        <v>66</v>
      </c>
      <c r="B25" s="23">
        <v>18</v>
      </c>
      <c r="C25" s="30">
        <f t="shared" ref="C25:H25" si="6">C26+C27</f>
        <v>525214</v>
      </c>
      <c r="D25" s="30">
        <f t="shared" si="6"/>
        <v>525214</v>
      </c>
      <c r="E25" s="31">
        <f t="shared" si="6"/>
        <v>34661</v>
      </c>
      <c r="F25" s="31">
        <f t="shared" si="6"/>
        <v>71</v>
      </c>
      <c r="G25" s="31">
        <f t="shared" si="6"/>
        <v>34590</v>
      </c>
      <c r="H25" s="32">
        <f t="shared" si="6"/>
        <v>559804</v>
      </c>
    </row>
    <row r="26" spans="1:8" ht="51.95" customHeight="1">
      <c r="A26" s="20" t="s">
        <v>40</v>
      </c>
      <c r="B26" s="13">
        <v>19</v>
      </c>
      <c r="C26" s="48">
        <v>317434</v>
      </c>
      <c r="D26" s="48">
        <v>317434</v>
      </c>
      <c r="E26" s="49">
        <v>19488</v>
      </c>
      <c r="F26" s="49"/>
      <c r="G26" s="38">
        <f t="shared" si="5"/>
        <v>19488</v>
      </c>
      <c r="H26" s="39">
        <f t="shared" si="3"/>
        <v>336922</v>
      </c>
    </row>
    <row r="27" spans="1:8" ht="51.95" customHeight="1">
      <c r="A27" s="28" t="s">
        <v>67</v>
      </c>
      <c r="B27" s="27">
        <v>20</v>
      </c>
      <c r="C27" s="40">
        <f t="shared" ref="C27:H27" si="7">SUM(C28:C38)+SUM(C44:C49)</f>
        <v>207780</v>
      </c>
      <c r="D27" s="40">
        <f t="shared" si="7"/>
        <v>207780</v>
      </c>
      <c r="E27" s="41">
        <f t="shared" si="7"/>
        <v>15173</v>
      </c>
      <c r="F27" s="41">
        <f t="shared" si="7"/>
        <v>71</v>
      </c>
      <c r="G27" s="41">
        <f t="shared" si="7"/>
        <v>15102</v>
      </c>
      <c r="H27" s="42">
        <f t="shared" si="7"/>
        <v>222882</v>
      </c>
    </row>
    <row r="28" spans="1:8">
      <c r="A28" s="14" t="s">
        <v>4</v>
      </c>
      <c r="B28" s="11">
        <v>21</v>
      </c>
      <c r="C28" s="48">
        <v>54158</v>
      </c>
      <c r="D28" s="48">
        <v>54158</v>
      </c>
      <c r="E28" s="49"/>
      <c r="F28" s="49">
        <v>1</v>
      </c>
      <c r="G28" s="50">
        <f t="shared" ref="G28:G37" si="8">E28-F28</f>
        <v>-1</v>
      </c>
      <c r="H28" s="39">
        <f t="shared" si="3"/>
        <v>54157</v>
      </c>
    </row>
    <row r="29" spans="1:8">
      <c r="A29" s="8" t="s">
        <v>17</v>
      </c>
      <c r="B29" s="11">
        <v>22</v>
      </c>
      <c r="C29" s="36">
        <v>345</v>
      </c>
      <c r="D29" s="36">
        <v>345</v>
      </c>
      <c r="E29" s="37">
        <v>38</v>
      </c>
      <c r="F29" s="37"/>
      <c r="G29" s="38">
        <f t="shared" si="8"/>
        <v>38</v>
      </c>
      <c r="H29" s="39">
        <f t="shared" si="3"/>
        <v>383</v>
      </c>
    </row>
    <row r="30" spans="1:8">
      <c r="A30" s="8" t="s">
        <v>5</v>
      </c>
      <c r="B30" s="11">
        <v>23</v>
      </c>
      <c r="C30" s="36">
        <v>16214</v>
      </c>
      <c r="D30" s="36">
        <v>16214</v>
      </c>
      <c r="E30" s="37">
        <v>72</v>
      </c>
      <c r="F30" s="37"/>
      <c r="G30" s="38">
        <f t="shared" si="8"/>
        <v>72</v>
      </c>
      <c r="H30" s="39">
        <f t="shared" si="3"/>
        <v>16286</v>
      </c>
    </row>
    <row r="31" spans="1:8">
      <c r="A31" s="8" t="s">
        <v>6</v>
      </c>
      <c r="B31" s="11">
        <v>24</v>
      </c>
      <c r="C31" s="36">
        <v>957</v>
      </c>
      <c r="D31" s="36">
        <v>957</v>
      </c>
      <c r="E31" s="37"/>
      <c r="F31" s="37">
        <v>70</v>
      </c>
      <c r="G31" s="38">
        <f t="shared" si="8"/>
        <v>-70</v>
      </c>
      <c r="H31" s="39">
        <f t="shared" si="3"/>
        <v>887</v>
      </c>
    </row>
    <row r="32" spans="1:8">
      <c r="A32" s="8" t="s">
        <v>7</v>
      </c>
      <c r="B32" s="11">
        <v>25</v>
      </c>
      <c r="C32" s="36">
        <v>167</v>
      </c>
      <c r="D32" s="36">
        <v>167</v>
      </c>
      <c r="E32" s="37">
        <v>41</v>
      </c>
      <c r="F32" s="37"/>
      <c r="G32" s="38">
        <f t="shared" si="8"/>
        <v>41</v>
      </c>
      <c r="H32" s="39">
        <f t="shared" si="3"/>
        <v>208</v>
      </c>
    </row>
    <row r="33" spans="1:8">
      <c r="A33" s="8" t="s">
        <v>8</v>
      </c>
      <c r="B33" s="11">
        <v>26</v>
      </c>
      <c r="C33" s="36">
        <v>11747</v>
      </c>
      <c r="D33" s="36">
        <v>11747</v>
      </c>
      <c r="E33" s="37"/>
      <c r="F33" s="37"/>
      <c r="G33" s="38">
        <f t="shared" si="8"/>
        <v>0</v>
      </c>
      <c r="H33" s="39">
        <f t="shared" si="3"/>
        <v>11747</v>
      </c>
    </row>
    <row r="34" spans="1:8">
      <c r="A34" s="8" t="s">
        <v>9</v>
      </c>
      <c r="B34" s="11">
        <v>27</v>
      </c>
      <c r="C34" s="36">
        <v>284</v>
      </c>
      <c r="D34" s="36">
        <v>284</v>
      </c>
      <c r="E34" s="37"/>
      <c r="F34" s="37"/>
      <c r="G34" s="38">
        <f t="shared" si="8"/>
        <v>0</v>
      </c>
      <c r="H34" s="39">
        <f t="shared" si="3"/>
        <v>284</v>
      </c>
    </row>
    <row r="35" spans="1:8">
      <c r="A35" s="8" t="s">
        <v>10</v>
      </c>
      <c r="B35" s="11">
        <v>28</v>
      </c>
      <c r="C35" s="36">
        <v>1089</v>
      </c>
      <c r="D35" s="36">
        <v>1089</v>
      </c>
      <c r="E35" s="37">
        <v>6785</v>
      </c>
      <c r="F35" s="37"/>
      <c r="G35" s="38">
        <f t="shared" si="8"/>
        <v>6785</v>
      </c>
      <c r="H35" s="39">
        <f t="shared" si="3"/>
        <v>7874</v>
      </c>
    </row>
    <row r="36" spans="1:8">
      <c r="A36" s="8" t="s">
        <v>11</v>
      </c>
      <c r="B36" s="11">
        <v>29</v>
      </c>
      <c r="C36" s="36">
        <v>2751</v>
      </c>
      <c r="D36" s="36">
        <v>2751</v>
      </c>
      <c r="E36" s="37">
        <v>1223</v>
      </c>
      <c r="F36" s="37"/>
      <c r="G36" s="38">
        <f t="shared" si="8"/>
        <v>1223</v>
      </c>
      <c r="H36" s="39">
        <f t="shared" si="3"/>
        <v>3974</v>
      </c>
    </row>
    <row r="37" spans="1:8">
      <c r="A37" s="8" t="s">
        <v>12</v>
      </c>
      <c r="B37" s="11">
        <v>30</v>
      </c>
      <c r="C37" s="36">
        <v>0</v>
      </c>
      <c r="D37" s="36">
        <v>0</v>
      </c>
      <c r="E37" s="37"/>
      <c r="F37" s="37"/>
      <c r="G37" s="38">
        <f t="shared" si="8"/>
        <v>0</v>
      </c>
      <c r="H37" s="39">
        <f t="shared" si="3"/>
        <v>0</v>
      </c>
    </row>
    <row r="38" spans="1:8" ht="25.5">
      <c r="A38" s="8" t="s">
        <v>18</v>
      </c>
      <c r="B38" s="11">
        <v>31</v>
      </c>
      <c r="C38" s="36">
        <v>61906</v>
      </c>
      <c r="D38" s="36">
        <v>61906</v>
      </c>
      <c r="E38" s="37">
        <v>4278</v>
      </c>
      <c r="F38" s="37">
        <v>0</v>
      </c>
      <c r="G38" s="38">
        <f>SUM(G39:G43)</f>
        <v>4278</v>
      </c>
      <c r="H38" s="39">
        <f>SUM(H39:H43)</f>
        <v>66184</v>
      </c>
    </row>
    <row r="39" spans="1:8">
      <c r="A39" s="9" t="s">
        <v>29</v>
      </c>
      <c r="B39" s="11">
        <v>32</v>
      </c>
      <c r="C39" s="36">
        <v>3916</v>
      </c>
      <c r="D39" s="36">
        <v>3916</v>
      </c>
      <c r="E39" s="37"/>
      <c r="F39" s="37"/>
      <c r="G39" s="38">
        <f t="shared" ref="G39:G50" si="9">E39-F39</f>
        <v>0</v>
      </c>
      <c r="H39" s="39">
        <f t="shared" si="3"/>
        <v>3916</v>
      </c>
    </row>
    <row r="40" spans="1:8" ht="25.5">
      <c r="A40" s="9" t="s">
        <v>59</v>
      </c>
      <c r="B40" s="11">
        <v>33</v>
      </c>
      <c r="C40" s="36"/>
      <c r="D40" s="36"/>
      <c r="E40" s="37"/>
      <c r="F40" s="37"/>
      <c r="G40" s="38">
        <f t="shared" si="9"/>
        <v>0</v>
      </c>
      <c r="H40" s="39">
        <f t="shared" si="3"/>
        <v>0</v>
      </c>
    </row>
    <row r="41" spans="1:8">
      <c r="A41" s="9" t="s">
        <v>48</v>
      </c>
      <c r="B41" s="11">
        <v>34</v>
      </c>
      <c r="C41" s="36"/>
      <c r="D41" s="36"/>
      <c r="E41" s="37"/>
      <c r="F41" s="37"/>
      <c r="G41" s="38">
        <f t="shared" si="9"/>
        <v>0</v>
      </c>
      <c r="H41" s="39">
        <f t="shared" si="3"/>
        <v>0</v>
      </c>
    </row>
    <row r="42" spans="1:8" ht="25.5">
      <c r="A42" s="9" t="s">
        <v>58</v>
      </c>
      <c r="B42" s="11">
        <v>35</v>
      </c>
      <c r="C42" s="36">
        <v>57910</v>
      </c>
      <c r="D42" s="36">
        <v>57910</v>
      </c>
      <c r="E42" s="37">
        <v>4278</v>
      </c>
      <c r="F42" s="37"/>
      <c r="G42" s="38">
        <f t="shared" si="9"/>
        <v>4278</v>
      </c>
      <c r="H42" s="39">
        <f t="shared" si="3"/>
        <v>62188</v>
      </c>
    </row>
    <row r="43" spans="1:8">
      <c r="A43" s="9" t="s">
        <v>57</v>
      </c>
      <c r="B43" s="11">
        <v>36</v>
      </c>
      <c r="C43" s="36">
        <v>80</v>
      </c>
      <c r="D43" s="36">
        <v>80</v>
      </c>
      <c r="E43" s="37"/>
      <c r="F43" s="37"/>
      <c r="G43" s="38">
        <f t="shared" si="9"/>
        <v>0</v>
      </c>
      <c r="H43" s="39">
        <f t="shared" si="3"/>
        <v>80</v>
      </c>
    </row>
    <row r="44" spans="1:8">
      <c r="A44" s="8" t="s">
        <v>49</v>
      </c>
      <c r="B44" s="11">
        <v>37</v>
      </c>
      <c r="C44" s="36">
        <v>45181</v>
      </c>
      <c r="D44" s="36">
        <v>45181</v>
      </c>
      <c r="E44" s="37">
        <v>2404</v>
      </c>
      <c r="F44" s="37"/>
      <c r="G44" s="38">
        <f t="shared" si="9"/>
        <v>2404</v>
      </c>
      <c r="H44" s="39">
        <f t="shared" si="3"/>
        <v>47585</v>
      </c>
    </row>
    <row r="45" spans="1:8">
      <c r="A45" s="8" t="s">
        <v>36</v>
      </c>
      <c r="B45" s="11">
        <v>38</v>
      </c>
      <c r="C45" s="36">
        <v>965</v>
      </c>
      <c r="D45" s="36">
        <v>965</v>
      </c>
      <c r="E45" s="37"/>
      <c r="F45" s="37"/>
      <c r="G45" s="38">
        <f t="shared" si="9"/>
        <v>0</v>
      </c>
      <c r="H45" s="39">
        <f t="shared" si="3"/>
        <v>965</v>
      </c>
    </row>
    <row r="46" spans="1:8">
      <c r="A46" s="8" t="s">
        <v>13</v>
      </c>
      <c r="B46" s="11">
        <v>39</v>
      </c>
      <c r="C46" s="36">
        <v>656</v>
      </c>
      <c r="D46" s="36">
        <v>656</v>
      </c>
      <c r="E46" s="37">
        <v>70</v>
      </c>
      <c r="F46" s="37"/>
      <c r="G46" s="38">
        <f t="shared" si="9"/>
        <v>70</v>
      </c>
      <c r="H46" s="39">
        <f t="shared" si="3"/>
        <v>726</v>
      </c>
    </row>
    <row r="47" spans="1:8">
      <c r="A47" s="8" t="s">
        <v>14</v>
      </c>
      <c r="B47" s="11">
        <v>40</v>
      </c>
      <c r="C47" s="36">
        <v>279</v>
      </c>
      <c r="D47" s="36">
        <v>279</v>
      </c>
      <c r="E47" s="37">
        <v>210</v>
      </c>
      <c r="F47" s="37"/>
      <c r="G47" s="38">
        <f t="shared" si="9"/>
        <v>210</v>
      </c>
      <c r="H47" s="39">
        <f t="shared" si="3"/>
        <v>489</v>
      </c>
    </row>
    <row r="48" spans="1:8">
      <c r="A48" s="8" t="s">
        <v>15</v>
      </c>
      <c r="B48" s="11">
        <v>41</v>
      </c>
      <c r="C48" s="36">
        <v>0</v>
      </c>
      <c r="D48" s="36">
        <v>0</v>
      </c>
      <c r="E48" s="37"/>
      <c r="F48" s="37"/>
      <c r="G48" s="38">
        <f t="shared" si="9"/>
        <v>0</v>
      </c>
      <c r="H48" s="39">
        <f t="shared" si="3"/>
        <v>0</v>
      </c>
    </row>
    <row r="49" spans="1:8">
      <c r="A49" s="8" t="s">
        <v>16</v>
      </c>
      <c r="B49" s="11">
        <v>42</v>
      </c>
      <c r="C49" s="36">
        <v>11081</v>
      </c>
      <c r="D49" s="36">
        <v>11081</v>
      </c>
      <c r="E49" s="37">
        <v>52</v>
      </c>
      <c r="F49" s="37"/>
      <c r="G49" s="38">
        <f t="shared" si="9"/>
        <v>52</v>
      </c>
      <c r="H49" s="39">
        <f t="shared" si="3"/>
        <v>11133</v>
      </c>
    </row>
    <row r="50" spans="1:8" ht="13.5" thickBot="1">
      <c r="A50" s="12" t="s">
        <v>30</v>
      </c>
      <c r="B50" s="11">
        <v>43</v>
      </c>
      <c r="C50" s="46">
        <v>3879</v>
      </c>
      <c r="D50" s="46">
        <v>3879</v>
      </c>
      <c r="E50" s="47"/>
      <c r="F50" s="47">
        <v>186</v>
      </c>
      <c r="G50" s="38">
        <f t="shared" si="9"/>
        <v>-186</v>
      </c>
      <c r="H50" s="39">
        <f t="shared" si="3"/>
        <v>3693</v>
      </c>
    </row>
    <row r="51" spans="1:8" ht="26.1" customHeight="1" thickBot="1">
      <c r="A51" s="22" t="s">
        <v>69</v>
      </c>
      <c r="B51" s="23">
        <v>44</v>
      </c>
      <c r="C51" s="30">
        <f t="shared" ref="C51:H51" si="10">C8-C25</f>
        <v>-1468</v>
      </c>
      <c r="D51" s="30">
        <f t="shared" si="10"/>
        <v>-5396</v>
      </c>
      <c r="E51" s="31">
        <f t="shared" si="10"/>
        <v>36579</v>
      </c>
      <c r="F51" s="31">
        <f t="shared" si="10"/>
        <v>43444</v>
      </c>
      <c r="G51" s="31">
        <f t="shared" si="10"/>
        <v>-6865</v>
      </c>
      <c r="H51" s="32">
        <f t="shared" si="10"/>
        <v>-12261</v>
      </c>
    </row>
    <row r="52" spans="1:8" ht="25.5">
      <c r="A52" s="24" t="s">
        <v>68</v>
      </c>
      <c r="B52" s="65">
        <v>45</v>
      </c>
      <c r="C52" s="51">
        <f t="shared" ref="C52:H52" si="11">C53+C58+C61+C64+C67</f>
        <v>1468</v>
      </c>
      <c r="D52" s="51">
        <f t="shared" si="11"/>
        <v>1468</v>
      </c>
      <c r="E52" s="52">
        <f t="shared" si="11"/>
        <v>38518</v>
      </c>
      <c r="F52" s="52">
        <f t="shared" si="11"/>
        <v>0</v>
      </c>
      <c r="G52" s="52">
        <f t="shared" si="11"/>
        <v>38518</v>
      </c>
      <c r="H52" s="53">
        <f t="shared" si="11"/>
        <v>39986</v>
      </c>
    </row>
    <row r="53" spans="1:8">
      <c r="A53" s="7" t="s">
        <v>41</v>
      </c>
      <c r="B53" s="11">
        <v>46</v>
      </c>
      <c r="C53" s="36">
        <f>C54-C56</f>
        <v>1468</v>
      </c>
      <c r="D53" s="36">
        <f>D54-D56</f>
        <v>1468</v>
      </c>
      <c r="E53" s="54">
        <f>E54-E56</f>
        <v>28518</v>
      </c>
      <c r="F53" s="54">
        <f>F54-F56</f>
        <v>0</v>
      </c>
      <c r="G53" s="38">
        <f>E53-F53</f>
        <v>28518</v>
      </c>
      <c r="H53" s="55">
        <f>H54-H56</f>
        <v>29986</v>
      </c>
    </row>
    <row r="54" spans="1:8">
      <c r="A54" s="7" t="s">
        <v>53</v>
      </c>
      <c r="B54" s="11">
        <v>47</v>
      </c>
      <c r="C54" s="36">
        <v>1468</v>
      </c>
      <c r="D54" s="36">
        <v>1468</v>
      </c>
      <c r="E54" s="37">
        <v>28518</v>
      </c>
      <c r="F54" s="37"/>
      <c r="G54" s="38">
        <f>E54-F54</f>
        <v>28518</v>
      </c>
      <c r="H54" s="39">
        <f>D54+G54</f>
        <v>29986</v>
      </c>
    </row>
    <row r="55" spans="1:8">
      <c r="A55" s="29" t="s">
        <v>54</v>
      </c>
      <c r="B55" s="11">
        <v>48</v>
      </c>
      <c r="C55" s="61">
        <v>1468</v>
      </c>
      <c r="D55" s="61">
        <v>1468</v>
      </c>
      <c r="E55" s="62">
        <v>5102</v>
      </c>
      <c r="F55" s="62"/>
      <c r="G55" s="63">
        <f>E55-F55</f>
        <v>5102</v>
      </c>
      <c r="H55" s="64">
        <f>D55+G55</f>
        <v>6570</v>
      </c>
    </row>
    <row r="56" spans="1:8">
      <c r="A56" s="7" t="s">
        <v>56</v>
      </c>
      <c r="B56" s="11">
        <v>49</v>
      </c>
      <c r="C56" s="36"/>
      <c r="D56" s="36"/>
      <c r="E56" s="37"/>
      <c r="F56" s="37"/>
      <c r="G56" s="38">
        <f>E56-F56</f>
        <v>0</v>
      </c>
      <c r="H56" s="39">
        <f>D56+G56</f>
        <v>0</v>
      </c>
    </row>
    <row r="57" spans="1:8">
      <c r="A57" s="29" t="s">
        <v>55</v>
      </c>
      <c r="B57" s="11">
        <v>50</v>
      </c>
      <c r="C57" s="61"/>
      <c r="D57" s="61"/>
      <c r="E57" s="62"/>
      <c r="F57" s="62"/>
      <c r="G57" s="63">
        <f>E57-F57</f>
        <v>0</v>
      </c>
      <c r="H57" s="64">
        <f>D57+G57</f>
        <v>0</v>
      </c>
    </row>
    <row r="58" spans="1:8">
      <c r="A58" s="7" t="s">
        <v>42</v>
      </c>
      <c r="B58" s="11">
        <v>51</v>
      </c>
      <c r="C58" s="36">
        <f t="shared" ref="C58:H58" si="12">C59-C60</f>
        <v>0</v>
      </c>
      <c r="D58" s="36">
        <f t="shared" si="12"/>
        <v>0</v>
      </c>
      <c r="E58" s="37">
        <f t="shared" si="12"/>
        <v>0</v>
      </c>
      <c r="F58" s="37">
        <f t="shared" si="12"/>
        <v>0</v>
      </c>
      <c r="G58" s="38">
        <f t="shared" si="12"/>
        <v>0</v>
      </c>
      <c r="H58" s="39">
        <f t="shared" si="12"/>
        <v>0</v>
      </c>
    </row>
    <row r="59" spans="1:8">
      <c r="A59" s="7" t="s">
        <v>31</v>
      </c>
      <c r="B59" s="11">
        <v>52</v>
      </c>
      <c r="C59" s="36"/>
      <c r="D59" s="36"/>
      <c r="E59" s="37"/>
      <c r="F59" s="37"/>
      <c r="G59" s="38">
        <f>E59-F59</f>
        <v>0</v>
      </c>
      <c r="H59" s="39">
        <f>D59+G59</f>
        <v>0</v>
      </c>
    </row>
    <row r="60" spans="1:8">
      <c r="A60" s="7" t="s">
        <v>32</v>
      </c>
      <c r="B60" s="11">
        <v>53</v>
      </c>
      <c r="C60" s="36"/>
      <c r="D60" s="36"/>
      <c r="E60" s="37"/>
      <c r="F60" s="37"/>
      <c r="G60" s="38">
        <f>E60-F60</f>
        <v>0</v>
      </c>
      <c r="H60" s="39">
        <f>D60+G60</f>
        <v>0</v>
      </c>
    </row>
    <row r="61" spans="1:8" ht="12.95" customHeight="1">
      <c r="A61" s="7" t="s">
        <v>43</v>
      </c>
      <c r="B61" s="11">
        <v>54</v>
      </c>
      <c r="C61" s="36">
        <f t="shared" ref="C61:H61" si="13">C62-C63</f>
        <v>0</v>
      </c>
      <c r="D61" s="36">
        <f t="shared" si="13"/>
        <v>0</v>
      </c>
      <c r="E61" s="37">
        <f t="shared" si="13"/>
        <v>10000</v>
      </c>
      <c r="F61" s="37">
        <f t="shared" si="13"/>
        <v>0</v>
      </c>
      <c r="G61" s="38">
        <f t="shared" si="13"/>
        <v>10000</v>
      </c>
      <c r="H61" s="39">
        <f t="shared" si="13"/>
        <v>10000</v>
      </c>
    </row>
    <row r="62" spans="1:8">
      <c r="A62" s="7" t="s">
        <v>31</v>
      </c>
      <c r="B62" s="11">
        <v>55</v>
      </c>
      <c r="C62" s="36"/>
      <c r="D62" s="36"/>
      <c r="E62" s="37">
        <v>10000</v>
      </c>
      <c r="F62" s="37"/>
      <c r="G62" s="38">
        <f>E62-F62</f>
        <v>10000</v>
      </c>
      <c r="H62" s="39">
        <f t="shared" ref="H62:H67" si="14">D62+G62</f>
        <v>10000</v>
      </c>
    </row>
    <row r="63" spans="1:8">
      <c r="A63" s="7" t="s">
        <v>32</v>
      </c>
      <c r="B63" s="11">
        <v>56</v>
      </c>
      <c r="C63" s="36"/>
      <c r="D63" s="36"/>
      <c r="E63" s="37"/>
      <c r="F63" s="37"/>
      <c r="G63" s="38">
        <f>E63-F63</f>
        <v>0</v>
      </c>
      <c r="H63" s="39">
        <f t="shared" si="14"/>
        <v>0</v>
      </c>
    </row>
    <row r="64" spans="1:8">
      <c r="A64" s="7" t="s">
        <v>44</v>
      </c>
      <c r="B64" s="11">
        <v>57</v>
      </c>
      <c r="C64" s="36">
        <f t="shared" ref="C64:H64" si="15">C65-C66</f>
        <v>0</v>
      </c>
      <c r="D64" s="36">
        <f t="shared" si="15"/>
        <v>0</v>
      </c>
      <c r="E64" s="37">
        <f t="shared" si="15"/>
        <v>0</v>
      </c>
      <c r="F64" s="37">
        <f t="shared" si="15"/>
        <v>0</v>
      </c>
      <c r="G64" s="38">
        <f t="shared" si="15"/>
        <v>0</v>
      </c>
      <c r="H64" s="39">
        <f t="shared" si="15"/>
        <v>0</v>
      </c>
    </row>
    <row r="65" spans="1:8">
      <c r="A65" s="7" t="s">
        <v>33</v>
      </c>
      <c r="B65" s="11">
        <v>58</v>
      </c>
      <c r="C65" s="36"/>
      <c r="D65" s="36"/>
      <c r="E65" s="37"/>
      <c r="F65" s="37"/>
      <c r="G65" s="38">
        <f>E65-F65</f>
        <v>0</v>
      </c>
      <c r="H65" s="39">
        <f t="shared" si="14"/>
        <v>0</v>
      </c>
    </row>
    <row r="66" spans="1:8">
      <c r="A66" s="7" t="s">
        <v>34</v>
      </c>
      <c r="B66" s="11">
        <v>59</v>
      </c>
      <c r="C66" s="36"/>
      <c r="D66" s="36"/>
      <c r="E66" s="37"/>
      <c r="F66" s="37"/>
      <c r="G66" s="38">
        <f>E66-F66</f>
        <v>0</v>
      </c>
      <c r="H66" s="39">
        <f t="shared" si="14"/>
        <v>0</v>
      </c>
    </row>
    <row r="67" spans="1:8" ht="13.5" thickBot="1">
      <c r="A67" s="10" t="s">
        <v>35</v>
      </c>
      <c r="B67" s="60">
        <v>60</v>
      </c>
      <c r="C67" s="56"/>
      <c r="D67" s="56"/>
      <c r="E67" s="57"/>
      <c r="F67" s="57"/>
      <c r="G67" s="58">
        <f>E67-F67</f>
        <v>0</v>
      </c>
      <c r="H67" s="59">
        <f t="shared" si="14"/>
        <v>0</v>
      </c>
    </row>
    <row r="69" spans="1:8">
      <c r="A69" s="4" t="s">
        <v>52</v>
      </c>
    </row>
    <row r="71" spans="1:8">
      <c r="A71" s="4" t="s">
        <v>1</v>
      </c>
    </row>
    <row r="73" spans="1:8">
      <c r="A73" s="66" t="s">
        <v>74</v>
      </c>
      <c r="B73" s="67"/>
      <c r="C73" s="68">
        <v>241</v>
      </c>
      <c r="D73" s="68">
        <v>310</v>
      </c>
    </row>
    <row r="74" spans="1:8">
      <c r="A74" s="69" t="s">
        <v>75</v>
      </c>
      <c r="B74" s="67"/>
      <c r="C74" s="70">
        <v>1574.6</v>
      </c>
      <c r="D74" s="70"/>
    </row>
    <row r="75" spans="1:8" ht="25.5">
      <c r="A75" s="69" t="s">
        <v>76</v>
      </c>
      <c r="B75" s="67"/>
      <c r="C75" s="70">
        <v>2703.4</v>
      </c>
      <c r="D75" s="70"/>
    </row>
    <row r="76" spans="1:8" ht="25.5">
      <c r="A76" s="69" t="s">
        <v>77</v>
      </c>
      <c r="B76" s="67"/>
      <c r="C76" s="70"/>
      <c r="D76" s="70">
        <v>70.900000000000006</v>
      </c>
    </row>
    <row r="77" spans="1:8">
      <c r="A77" s="69" t="s">
        <v>78</v>
      </c>
      <c r="B77" s="67"/>
      <c r="C77" s="70"/>
      <c r="D77" s="70">
        <v>27.2</v>
      </c>
    </row>
    <row r="78" spans="1:8">
      <c r="A78" s="69" t="s">
        <v>79</v>
      </c>
      <c r="B78" s="67"/>
      <c r="C78" s="70"/>
      <c r="D78" s="70">
        <v>111.9</v>
      </c>
    </row>
    <row r="79" spans="1:8">
      <c r="A79" s="69" t="s">
        <v>80</v>
      </c>
      <c r="B79" s="67"/>
      <c r="C79" s="70">
        <f>SUM(C74:C78)</f>
        <v>4278</v>
      </c>
      <c r="D79" s="70">
        <f>SUM(D74:D78)</f>
        <v>210</v>
      </c>
    </row>
  </sheetData>
  <protectedRanges>
    <protectedRange sqref="I1:IV67" name="Диапазон15"/>
    <protectedRange sqref="A68:IV2626" name="Диапазон14"/>
    <protectedRange sqref="C65:F67" name="Диапазон13"/>
    <protectedRange sqref="C62:F63" name="Диапазон12"/>
    <protectedRange sqref="C59:F60" name="Диапазон11"/>
    <protectedRange sqref="E57:F57" name="Диапазон10"/>
    <protectedRange sqref="C55:D57" name="Диапазон9"/>
    <protectedRange sqref="C26:F26" name="Диапазон6"/>
    <protectedRange sqref="C17:F24" name="Диапазон5"/>
    <protectedRange sqref="C10:F15" name="Диапазон4"/>
    <protectedRange sqref="E5" name="Диапазон3"/>
    <protectedRange sqref="C5:D5" name="Диапазон2"/>
    <protectedRange sqref="A3:H3" name="Диапазон1"/>
    <protectedRange sqref="C28:F37" name="Диапазон7"/>
    <protectedRange sqref="C39:F50" name="Диапазон8"/>
  </protectedRanges>
  <mergeCells count="8">
    <mergeCell ref="F1:H1"/>
    <mergeCell ref="A3:H3"/>
    <mergeCell ref="E5:G5"/>
    <mergeCell ref="C5:C6"/>
    <mergeCell ref="A5:A6"/>
    <mergeCell ref="H5:H6"/>
    <mergeCell ref="B5:B6"/>
    <mergeCell ref="D5:D6"/>
  </mergeCells>
  <phoneticPr fontId="1" type="noConversion"/>
  <pageMargins left="0.17" right="0.17" top="0.17" bottom="0.17" header="0.17" footer="0.17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Костыгина Олеся Александровна</dc:creator>
  <cp:lastModifiedBy>Admin</cp:lastModifiedBy>
  <cp:lastPrinted>2012-12-20T03:40:56Z</cp:lastPrinted>
  <dcterms:created xsi:type="dcterms:W3CDTF">2007-01-24T04:42:59Z</dcterms:created>
  <dcterms:modified xsi:type="dcterms:W3CDTF">2014-12-15T09:17:46Z</dcterms:modified>
</cp:coreProperties>
</file>